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cancino\Desktop\"/>
    </mc:Choice>
  </mc:AlternateContent>
  <xr:revisionPtr revIDLastSave="0" documentId="13_ncr:1_{7A0F63B2-7573-4477-BAE4-0A3438058F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a P050501" sheetId="1" r:id="rId1"/>
    <sheet name="Decretos 050501" sheetId="2" r:id="rId2"/>
    <sheet name="050502" sheetId="3" r:id="rId3"/>
    <sheet name="Decretos 050502" sheetId="4" r:id="rId4"/>
    <sheet name="Programa P050503" sheetId="5" r:id="rId5"/>
    <sheet name="Decretos 050503" sheetId="6" r:id="rId6"/>
    <sheet name="050505" sheetId="7" r:id="rId7"/>
    <sheet name="Decretos 050505" sheetId="8" r:id="rId8"/>
    <sheet name="Gore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CLaTdSGU/lff9AafCr/UWPWWLWSqvIUkuslOUGY2vpI="/>
    </ext>
  </extLst>
</workbook>
</file>

<file path=xl/calcChain.xml><?xml version="1.0" encoding="utf-8"?>
<calcChain xmlns="http://schemas.openxmlformats.org/spreadsheetml/2006/main">
  <c r="F13" i="8" l="1"/>
  <c r="H18" i="7"/>
  <c r="H17" i="7"/>
  <c r="H16" i="7"/>
  <c r="G20" i="7"/>
  <c r="H20" i="7" s="1"/>
  <c r="G18" i="7"/>
  <c r="F14" i="8"/>
  <c r="F45" i="8"/>
  <c r="F47" i="8"/>
  <c r="F46" i="8"/>
  <c r="G17" i="7"/>
  <c r="F16" i="7"/>
  <c r="J45" i="8"/>
  <c r="J44" i="8" s="1"/>
  <c r="G44" i="8"/>
  <c r="G15" i="8" s="1"/>
  <c r="G45" i="8"/>
  <c r="L48" i="8"/>
  <c r="L44" i="8" s="1"/>
  <c r="L15" i="8" s="1"/>
  <c r="K48" i="8"/>
  <c r="F52" i="8"/>
  <c r="F50" i="8"/>
  <c r="G21" i="7" s="1"/>
  <c r="H21" i="7" s="1"/>
  <c r="F49" i="8"/>
  <c r="L13" i="8"/>
  <c r="L12" i="8" s="1"/>
  <c r="F53" i="8"/>
  <c r="G24" i="7" s="1"/>
  <c r="H24" i="7" s="1"/>
  <c r="I24" i="7" s="1"/>
  <c r="M51" i="8"/>
  <c r="K51" i="8"/>
  <c r="J51" i="8"/>
  <c r="H51" i="8"/>
  <c r="M48" i="8"/>
  <c r="M44" i="8" s="1"/>
  <c r="K44" i="8"/>
  <c r="J48" i="8"/>
  <c r="I48" i="8"/>
  <c r="I44" i="8" s="1"/>
  <c r="I15" i="8" s="1"/>
  <c r="H48" i="8"/>
  <c r="H44" i="8" s="1"/>
  <c r="H15" i="8" s="1"/>
  <c r="G48" i="8"/>
  <c r="F43" i="8"/>
  <c r="F42" i="8" s="1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G12" i="7"/>
  <c r="M13" i="8"/>
  <c r="M12" i="8" s="1"/>
  <c r="K13" i="8"/>
  <c r="K12" i="8" s="1"/>
  <c r="J13" i="8"/>
  <c r="J12" i="8" s="1"/>
  <c r="I13" i="8"/>
  <c r="I12" i="8" s="1"/>
  <c r="H13" i="8"/>
  <c r="H12" i="8" s="1"/>
  <c r="G13" i="8"/>
  <c r="G23" i="7"/>
  <c r="H23" i="7" s="1"/>
  <c r="I23" i="7" s="1"/>
  <c r="G22" i="7"/>
  <c r="H22" i="7" s="1"/>
  <c r="I22" i="7" s="1"/>
  <c r="F19" i="7"/>
  <c r="F15" i="7"/>
  <c r="F14" i="7"/>
  <c r="H13" i="7"/>
  <c r="I13" i="7" s="1"/>
  <c r="F11" i="7"/>
  <c r="H10" i="7"/>
  <c r="I10" i="7" s="1"/>
  <c r="G9" i="7"/>
  <c r="F9" i="7"/>
  <c r="H9" i="7" s="1"/>
  <c r="I9" i="7" s="1"/>
  <c r="F51" i="6"/>
  <c r="F50" i="6"/>
  <c r="G49" i="6"/>
  <c r="F49" i="6"/>
  <c r="F48" i="6"/>
  <c r="G36" i="5" s="1"/>
  <c r="H36" i="5" s="1"/>
  <c r="I36" i="5" s="1"/>
  <c r="F47" i="6"/>
  <c r="F46" i="6"/>
  <c r="F45" i="6"/>
  <c r="G33" i="5" s="1"/>
  <c r="F44" i="6"/>
  <c r="G32" i="5" s="1"/>
  <c r="H32" i="5" s="1"/>
  <c r="I32" i="5" s="1"/>
  <c r="F43" i="6"/>
  <c r="F42" i="6" s="1"/>
  <c r="F38" i="6" s="1"/>
  <c r="H42" i="6"/>
  <c r="H38" i="6" s="1"/>
  <c r="G42" i="6"/>
  <c r="G38" i="6" s="1"/>
  <c r="F41" i="6"/>
  <c r="F40" i="6"/>
  <c r="F39" i="6"/>
  <c r="F37" i="6"/>
  <c r="F36" i="6"/>
  <c r="G28" i="5" s="1"/>
  <c r="H35" i="6"/>
  <c r="G35" i="6"/>
  <c r="H34" i="6"/>
  <c r="G34" i="6"/>
  <c r="F33" i="6"/>
  <c r="F32" i="6" s="1"/>
  <c r="H32" i="6"/>
  <c r="G32" i="6"/>
  <c r="F31" i="6"/>
  <c r="G23" i="5" s="1"/>
  <c r="H23" i="5" s="1"/>
  <c r="I23" i="5" s="1"/>
  <c r="F30" i="6"/>
  <c r="G21" i="5" s="1"/>
  <c r="F29" i="6"/>
  <c r="H28" i="6"/>
  <c r="H23" i="6" s="1"/>
  <c r="G28" i="6"/>
  <c r="G23" i="6" s="1"/>
  <c r="F27" i="6"/>
  <c r="F26" i="6"/>
  <c r="F25" i="6"/>
  <c r="F24" i="6"/>
  <c r="F21" i="6"/>
  <c r="F20" i="6"/>
  <c r="F19" i="6"/>
  <c r="F18" i="6" s="1"/>
  <c r="F17" i="6"/>
  <c r="G12" i="5" s="1"/>
  <c r="G11" i="5" s="1"/>
  <c r="H16" i="6"/>
  <c r="H13" i="6" s="1"/>
  <c r="G16" i="6"/>
  <c r="F16" i="6"/>
  <c r="F15" i="6"/>
  <c r="F14" i="6" s="1"/>
  <c r="F13" i="6" s="1"/>
  <c r="G14" i="6"/>
  <c r="G13" i="6" s="1"/>
  <c r="G38" i="5"/>
  <c r="H38" i="5" s="1"/>
  <c r="I38" i="5" s="1"/>
  <c r="G37" i="5"/>
  <c r="F37" i="5"/>
  <c r="H35" i="5"/>
  <c r="I35" i="5" s="1"/>
  <c r="H34" i="5"/>
  <c r="I34" i="5" s="1"/>
  <c r="F30" i="5"/>
  <c r="F29" i="5"/>
  <c r="F27" i="5"/>
  <c r="F26" i="5"/>
  <c r="F24" i="5"/>
  <c r="F22" i="5"/>
  <c r="F19" i="5" s="1"/>
  <c r="H20" i="5"/>
  <c r="I20" i="5" s="1"/>
  <c r="G16" i="5"/>
  <c r="H16" i="5" s="1"/>
  <c r="I16" i="5" s="1"/>
  <c r="F15" i="5"/>
  <c r="H15" i="5" s="1"/>
  <c r="I15" i="5" s="1"/>
  <c r="F14" i="5"/>
  <c r="H14" i="5" s="1"/>
  <c r="I14" i="5" s="1"/>
  <c r="G13" i="5"/>
  <c r="F13" i="5"/>
  <c r="H13" i="5" s="1"/>
  <c r="I13" i="5" s="1"/>
  <c r="F10" i="5"/>
  <c r="F9" i="5"/>
  <c r="F33" i="4"/>
  <c r="G30" i="3" s="1"/>
  <c r="H30" i="3" s="1"/>
  <c r="I30" i="3" s="1"/>
  <c r="H32" i="4"/>
  <c r="G32" i="4"/>
  <c r="F31" i="4"/>
  <c r="G28" i="3" s="1"/>
  <c r="H28" i="3" s="1"/>
  <c r="I28" i="3" s="1"/>
  <c r="H30" i="4"/>
  <c r="G30" i="4"/>
  <c r="G29" i="4" s="1"/>
  <c r="F30" i="4"/>
  <c r="F29" i="4" s="1"/>
  <c r="G26" i="3" s="1"/>
  <c r="H29" i="4"/>
  <c r="F28" i="4"/>
  <c r="G25" i="3" s="1"/>
  <c r="H25" i="3" s="1"/>
  <c r="I25" i="3" s="1"/>
  <c r="H27" i="4"/>
  <c r="G27" i="4"/>
  <c r="F27" i="4"/>
  <c r="G24" i="3" s="1"/>
  <c r="F26" i="4"/>
  <c r="G23" i="3" s="1"/>
  <c r="F25" i="4"/>
  <c r="G22" i="3" s="1"/>
  <c r="F24" i="4"/>
  <c r="G21" i="3" s="1"/>
  <c r="H21" i="3" s="1"/>
  <c r="I21" i="3" s="1"/>
  <c r="F23" i="4"/>
  <c r="F22" i="4" s="1"/>
  <c r="G19" i="3" s="1"/>
  <c r="H22" i="4"/>
  <c r="H19" i="4" s="1"/>
  <c r="G22" i="4"/>
  <c r="G19" i="4" s="1"/>
  <c r="F21" i="4"/>
  <c r="G18" i="3" s="1"/>
  <c r="H18" i="3" s="1"/>
  <c r="I18" i="3" s="1"/>
  <c r="F20" i="4"/>
  <c r="F19" i="4" s="1"/>
  <c r="F17" i="4"/>
  <c r="G14" i="3" s="1"/>
  <c r="F16" i="4"/>
  <c r="G13" i="3" s="1"/>
  <c r="G12" i="3" s="1"/>
  <c r="H15" i="4"/>
  <c r="G15" i="4"/>
  <c r="F14" i="4"/>
  <c r="F13" i="4"/>
  <c r="G10" i="3" s="1"/>
  <c r="H12" i="4"/>
  <c r="G12" i="4"/>
  <c r="H11" i="4"/>
  <c r="G11" i="4"/>
  <c r="F29" i="3"/>
  <c r="F27" i="3"/>
  <c r="F26" i="3"/>
  <c r="F24" i="3"/>
  <c r="F22" i="3"/>
  <c r="F19" i="3"/>
  <c r="F16" i="3" s="1"/>
  <c r="F17" i="3"/>
  <c r="F14" i="3"/>
  <c r="F9" i="3"/>
  <c r="F55" i="2"/>
  <c r="F54" i="2"/>
  <c r="G46" i="1" s="1"/>
  <c r="H46" i="1" s="1"/>
  <c r="I46" i="1" s="1"/>
  <c r="F53" i="2"/>
  <c r="G45" i="1" s="1"/>
  <c r="H45" i="1" s="1"/>
  <c r="I45" i="1" s="1"/>
  <c r="F52" i="2"/>
  <c r="G44" i="1" s="1"/>
  <c r="H44" i="1" s="1"/>
  <c r="I44" i="1" s="1"/>
  <c r="F51" i="2"/>
  <c r="G43" i="1" s="1"/>
  <c r="H43" i="1" s="1"/>
  <c r="I43" i="1" s="1"/>
  <c r="K50" i="2"/>
  <c r="J50" i="2"/>
  <c r="I50" i="2"/>
  <c r="H50" i="2"/>
  <c r="G50" i="2"/>
  <c r="F50" i="2"/>
  <c r="G42" i="1" s="1"/>
  <c r="F49" i="2"/>
  <c r="G41" i="1" s="1"/>
  <c r="H41" i="1" s="1"/>
  <c r="I41" i="1" s="1"/>
  <c r="F48" i="2"/>
  <c r="G40" i="1" s="1"/>
  <c r="H40" i="1" s="1"/>
  <c r="I40" i="1" s="1"/>
  <c r="F47" i="2"/>
  <c r="F46" i="2"/>
  <c r="G38" i="1" s="1"/>
  <c r="H38" i="1" s="1"/>
  <c r="I38" i="1" s="1"/>
  <c r="F45" i="2"/>
  <c r="G37" i="1" s="1"/>
  <c r="H37" i="1" s="1"/>
  <c r="I37" i="1" s="1"/>
  <c r="K44" i="2"/>
  <c r="J44" i="2"/>
  <c r="I44" i="2"/>
  <c r="H44" i="2"/>
  <c r="G44" i="2"/>
  <c r="F43" i="2"/>
  <c r="F42" i="2" s="1"/>
  <c r="G34" i="1" s="1"/>
  <c r="H34" i="1" s="1"/>
  <c r="I34" i="1" s="1"/>
  <c r="K42" i="2"/>
  <c r="J42" i="2"/>
  <c r="I42" i="2"/>
  <c r="H42" i="2"/>
  <c r="G42" i="2"/>
  <c r="F41" i="2"/>
  <c r="F40" i="2" s="1"/>
  <c r="G32" i="1" s="1"/>
  <c r="K40" i="2"/>
  <c r="J40" i="2"/>
  <c r="I40" i="2"/>
  <c r="H40" i="2"/>
  <c r="G40" i="2"/>
  <c r="F39" i="2"/>
  <c r="F38" i="2"/>
  <c r="K37" i="2"/>
  <c r="J37" i="2"/>
  <c r="I37" i="2"/>
  <c r="H37" i="2"/>
  <c r="G37" i="2"/>
  <c r="F37" i="2" s="1"/>
  <c r="F36" i="2"/>
  <c r="F35" i="2"/>
  <c r="G31" i="1" s="1"/>
  <c r="H31" i="1" s="1"/>
  <c r="I31" i="1" s="1"/>
  <c r="K34" i="2"/>
  <c r="J34" i="2"/>
  <c r="I34" i="2"/>
  <c r="H34" i="2"/>
  <c r="G34" i="2"/>
  <c r="G33" i="2"/>
  <c r="F32" i="2"/>
  <c r="F31" i="2"/>
  <c r="K30" i="2"/>
  <c r="J30" i="2"/>
  <c r="I30" i="2"/>
  <c r="H30" i="2"/>
  <c r="G30" i="2"/>
  <c r="F29" i="2"/>
  <c r="F28" i="2"/>
  <c r="F26" i="2"/>
  <c r="G24" i="1" s="1"/>
  <c r="F25" i="2"/>
  <c r="G23" i="1" s="1"/>
  <c r="H23" i="1" s="1"/>
  <c r="I23" i="1" s="1"/>
  <c r="K24" i="2"/>
  <c r="J24" i="2"/>
  <c r="I24" i="2"/>
  <c r="H24" i="2"/>
  <c r="G24" i="2"/>
  <c r="F24" i="2" s="1"/>
  <c r="G22" i="1" s="1"/>
  <c r="F23" i="2"/>
  <c r="G21" i="1" s="1"/>
  <c r="F21" i="2"/>
  <c r="G19" i="1" s="1"/>
  <c r="K20" i="2"/>
  <c r="J20" i="2"/>
  <c r="J19" i="2" s="1"/>
  <c r="G20" i="2"/>
  <c r="G19" i="2" s="1"/>
  <c r="K19" i="2"/>
  <c r="H19" i="2"/>
  <c r="F18" i="2"/>
  <c r="G16" i="1" s="1"/>
  <c r="H16" i="1" s="1"/>
  <c r="I16" i="1" s="1"/>
  <c r="F17" i="2"/>
  <c r="G15" i="1" s="1"/>
  <c r="F16" i="2"/>
  <c r="G14" i="1" s="1"/>
  <c r="H14" i="1" s="1"/>
  <c r="I14" i="1" s="1"/>
  <c r="K15" i="2"/>
  <c r="J15" i="2"/>
  <c r="I15" i="2"/>
  <c r="H15" i="2"/>
  <c r="G15" i="2"/>
  <c r="F14" i="2"/>
  <c r="G12" i="1" s="1"/>
  <c r="H12" i="1" s="1"/>
  <c r="K13" i="2"/>
  <c r="J13" i="2"/>
  <c r="I13" i="2"/>
  <c r="H13" i="2"/>
  <c r="G13" i="2"/>
  <c r="G12" i="2"/>
  <c r="F12" i="2"/>
  <c r="F42" i="1"/>
  <c r="F36" i="1"/>
  <c r="F34" i="1"/>
  <c r="F32" i="1"/>
  <c r="F29" i="1" s="1"/>
  <c r="F30" i="1"/>
  <c r="G27" i="1"/>
  <c r="H27" i="1" s="1"/>
  <c r="I27" i="1" s="1"/>
  <c r="G26" i="1"/>
  <c r="F24" i="1"/>
  <c r="F22" i="1"/>
  <c r="F21" i="1"/>
  <c r="F19" i="1"/>
  <c r="F18" i="1"/>
  <c r="F13" i="1"/>
  <c r="F11" i="1"/>
  <c r="F10" i="1"/>
  <c r="F48" i="8" l="1"/>
  <c r="F44" i="8" s="1"/>
  <c r="G20" i="3"/>
  <c r="H20" i="3" s="1"/>
  <c r="I20" i="3" s="1"/>
  <c r="F32" i="4"/>
  <c r="G29" i="3" s="1"/>
  <c r="H29" i="3" s="1"/>
  <c r="I29" i="3" s="1"/>
  <c r="I20" i="7"/>
  <c r="G16" i="7"/>
  <c r="F8" i="7"/>
  <c r="J15" i="8"/>
  <c r="F51" i="8"/>
  <c r="K15" i="8"/>
  <c r="F12" i="8"/>
  <c r="M15" i="8"/>
  <c r="F17" i="8"/>
  <c r="F16" i="8" s="1"/>
  <c r="H21" i="5"/>
  <c r="I21" i="5" s="1"/>
  <c r="G19" i="5"/>
  <c r="G31" i="5"/>
  <c r="H31" i="5" s="1"/>
  <c r="I31" i="5" s="1"/>
  <c r="G10" i="5"/>
  <c r="G9" i="5" s="1"/>
  <c r="G8" i="5" s="1"/>
  <c r="H37" i="5"/>
  <c r="I37" i="5" s="1"/>
  <c r="F28" i="6"/>
  <c r="F23" i="6" s="1"/>
  <c r="H14" i="3"/>
  <c r="I14" i="3" s="1"/>
  <c r="G18" i="4"/>
  <c r="F12" i="4"/>
  <c r="H18" i="4"/>
  <c r="H24" i="3"/>
  <c r="I24" i="3" s="1"/>
  <c r="F13" i="2"/>
  <c r="G11" i="1" s="1"/>
  <c r="H11" i="1" s="1"/>
  <c r="G33" i="1"/>
  <c r="H33" i="1" s="1"/>
  <c r="I33" i="1" s="1"/>
  <c r="K11" i="2"/>
  <c r="H33" i="2"/>
  <c r="H27" i="2" s="1"/>
  <c r="I33" i="2"/>
  <c r="I22" i="2" s="1"/>
  <c r="I20" i="2" s="1"/>
  <c r="J33" i="2"/>
  <c r="J27" i="2" s="1"/>
  <c r="H42" i="1"/>
  <c r="I42" i="1" s="1"/>
  <c r="F30" i="2"/>
  <c r="G28" i="1" s="1"/>
  <c r="H28" i="1" s="1"/>
  <c r="I28" i="1" s="1"/>
  <c r="G27" i="2"/>
  <c r="K33" i="2"/>
  <c r="K27" i="2" s="1"/>
  <c r="F44" i="2"/>
  <c r="G36" i="1" s="1"/>
  <c r="H36" i="1" s="1"/>
  <c r="I36" i="1" s="1"/>
  <c r="G13" i="1"/>
  <c r="H13" i="1" s="1"/>
  <c r="I13" i="1" s="1"/>
  <c r="H21" i="1"/>
  <c r="I21" i="1" s="1"/>
  <c r="H22" i="1"/>
  <c r="I22" i="1" s="1"/>
  <c r="H11" i="2"/>
  <c r="F15" i="2"/>
  <c r="F25" i="1"/>
  <c r="G27" i="5"/>
  <c r="G26" i="5" s="1"/>
  <c r="H28" i="5"/>
  <c r="I28" i="5" s="1"/>
  <c r="H19" i="5"/>
  <c r="I19" i="5" s="1"/>
  <c r="F18" i="5"/>
  <c r="G19" i="7"/>
  <c r="I21" i="7"/>
  <c r="G11" i="2"/>
  <c r="G22" i="6"/>
  <c r="H24" i="1"/>
  <c r="I24" i="1" s="1"/>
  <c r="H22" i="6"/>
  <c r="H26" i="3"/>
  <c r="I26" i="3" s="1"/>
  <c r="G16" i="3"/>
  <c r="H26" i="5"/>
  <c r="I26" i="5" s="1"/>
  <c r="H27" i="5"/>
  <c r="I27" i="5" s="1"/>
  <c r="H12" i="7"/>
  <c r="I12" i="7" s="1"/>
  <c r="G11" i="7"/>
  <c r="G8" i="7" s="1"/>
  <c r="H8" i="7" s="1"/>
  <c r="J11" i="2"/>
  <c r="H10" i="3"/>
  <c r="I10" i="3" s="1"/>
  <c r="G9" i="3"/>
  <c r="G8" i="3" s="1"/>
  <c r="F13" i="3"/>
  <c r="F15" i="3"/>
  <c r="H33" i="5"/>
  <c r="I33" i="5" s="1"/>
  <c r="G30" i="5"/>
  <c r="G29" i="5" s="1"/>
  <c r="H29" i="5" s="1"/>
  <c r="I29" i="5" s="1"/>
  <c r="G22" i="5"/>
  <c r="G18" i="5" s="1"/>
  <c r="G10" i="1"/>
  <c r="F17" i="1"/>
  <c r="F15" i="4"/>
  <c r="G25" i="5"/>
  <c r="F35" i="6"/>
  <c r="F34" i="6" s="1"/>
  <c r="H15" i="1"/>
  <c r="I15" i="1" s="1"/>
  <c r="H26" i="1"/>
  <c r="H32" i="1"/>
  <c r="I32" i="1" s="1"/>
  <c r="G39" i="1"/>
  <c r="H39" i="1" s="1"/>
  <c r="H19" i="3"/>
  <c r="I19" i="3" s="1"/>
  <c r="G12" i="8"/>
  <c r="G35" i="1"/>
  <c r="H35" i="1" s="1"/>
  <c r="I35" i="1" s="1"/>
  <c r="F34" i="2"/>
  <c r="G27" i="3"/>
  <c r="H27" i="3" s="1"/>
  <c r="I27" i="3" s="1"/>
  <c r="G17" i="3"/>
  <c r="H17" i="3" s="1"/>
  <c r="I17" i="3" s="1"/>
  <c r="H19" i="7" l="1"/>
  <c r="I19" i="7" s="1"/>
  <c r="G15" i="7"/>
  <c r="H15" i="7" s="1"/>
  <c r="I15" i="7" s="1"/>
  <c r="G15" i="3"/>
  <c r="F18" i="4"/>
  <c r="F11" i="4"/>
  <c r="H11" i="7"/>
  <c r="I11" i="7" s="1"/>
  <c r="F15" i="8"/>
  <c r="H10" i="5"/>
  <c r="I10" i="5" s="1"/>
  <c r="H9" i="5"/>
  <c r="I9" i="5" s="1"/>
  <c r="F22" i="6"/>
  <c r="F22" i="2"/>
  <c r="G20" i="1" s="1"/>
  <c r="I27" i="2"/>
  <c r="H16" i="3"/>
  <c r="I16" i="3" s="1"/>
  <c r="G30" i="1"/>
  <c r="H30" i="1" s="1"/>
  <c r="I30" i="1" s="1"/>
  <c r="F33" i="2"/>
  <c r="I8" i="7"/>
  <c r="F12" i="3"/>
  <c r="H13" i="3"/>
  <c r="I13" i="3" s="1"/>
  <c r="G6" i="3"/>
  <c r="H15" i="3"/>
  <c r="I19" i="2"/>
  <c r="F20" i="2"/>
  <c r="G18" i="1" s="1"/>
  <c r="H18" i="1" s="1"/>
  <c r="H18" i="5"/>
  <c r="I18" i="5" s="1"/>
  <c r="F17" i="5"/>
  <c r="F12" i="5"/>
  <c r="H9" i="3"/>
  <c r="I9" i="3" s="1"/>
  <c r="H19" i="1"/>
  <c r="I19" i="1" s="1"/>
  <c r="I26" i="1"/>
  <c r="H30" i="5"/>
  <c r="I30" i="5" s="1"/>
  <c r="H10" i="1"/>
  <c r="I10" i="1" s="1"/>
  <c r="H25" i="5"/>
  <c r="G24" i="5"/>
  <c r="H24" i="5" s="1"/>
  <c r="F9" i="1"/>
  <c r="G14" i="7" l="1"/>
  <c r="F11" i="5"/>
  <c r="H12" i="5"/>
  <c r="I12" i="5" s="1"/>
  <c r="F19" i="2"/>
  <c r="I11" i="2"/>
  <c r="F6" i="1"/>
  <c r="F8" i="3"/>
  <c r="F6" i="3" s="1"/>
  <c r="H12" i="3"/>
  <c r="G29" i="1"/>
  <c r="F27" i="2"/>
  <c r="I18" i="1"/>
  <c r="H20" i="1"/>
  <c r="I20" i="1" s="1"/>
  <c r="I15" i="3"/>
  <c r="G17" i="5"/>
  <c r="H17" i="5" s="1"/>
  <c r="I17" i="5" s="1"/>
  <c r="H14" i="7" l="1"/>
  <c r="G6" i="7"/>
  <c r="H8" i="3"/>
  <c r="I12" i="3"/>
  <c r="G25" i="1"/>
  <c r="H25" i="1" s="1"/>
  <c r="I25" i="1" s="1"/>
  <c r="H29" i="1"/>
  <c r="I29" i="1" s="1"/>
  <c r="G17" i="1"/>
  <c r="F11" i="2"/>
  <c r="F8" i="5"/>
  <c r="H8" i="5" s="1"/>
  <c r="I8" i="5" s="1"/>
  <c r="H11" i="5"/>
  <c r="I11" i="5" s="1"/>
  <c r="I14" i="7" l="1"/>
  <c r="H6" i="7"/>
  <c r="G9" i="1"/>
  <c r="H17" i="1"/>
  <c r="I17" i="1" s="1"/>
  <c r="I8" i="3"/>
  <c r="H6" i="3"/>
  <c r="G6" i="1" l="1"/>
  <c r="H9" i="1"/>
  <c r="H6" i="1" l="1"/>
  <c r="I9" i="1"/>
</calcChain>
</file>

<file path=xl/sharedStrings.xml><?xml version="1.0" encoding="utf-8"?>
<sst xmlns="http://schemas.openxmlformats.org/spreadsheetml/2006/main" count="845" uniqueCount="284">
  <si>
    <t>PLANILLA DE DECRETOS POR PROGRAMA PERIODO 2025</t>
  </si>
  <si>
    <t>Estado del Decreto: Aprobado</t>
  </si>
  <si>
    <t>Moneda Nacional - Miles de Pesos</t>
  </si>
  <si>
    <t xml:space="preserve"> PROGRAMA : 050501 SUBSECRETARÍA DE DESARROLLO REGIONAL Y ADMINISTRATIVO                           </t>
  </si>
  <si>
    <t>Sub</t>
  </si>
  <si>
    <t>Item</t>
  </si>
  <si>
    <t>Asig</t>
  </si>
  <si>
    <t>Denominación</t>
  </si>
  <si>
    <t>Ley Inicial</t>
  </si>
  <si>
    <t>Total Decretos</t>
  </si>
  <si>
    <t>Ley Vigente</t>
  </si>
  <si>
    <t>Variación %</t>
  </si>
  <si>
    <t>TOTAL INGRESOS</t>
  </si>
  <si>
    <t>05</t>
  </si>
  <si>
    <t xml:space="preserve">   </t>
  </si>
  <si>
    <t xml:space="preserve">    </t>
  </si>
  <si>
    <t xml:space="preserve">TRANSFERENCIAS CORRIENTES                                                       </t>
  </si>
  <si>
    <t>02</t>
  </si>
  <si>
    <t>Del Gobierno Central</t>
  </si>
  <si>
    <t>201</t>
  </si>
  <si>
    <t>Recuperación de Licencias Médicas - FONASA</t>
  </si>
  <si>
    <t>08</t>
  </si>
  <si>
    <t xml:space="preserve">OTROS INGRESOS CORRIENTES                                                       </t>
  </si>
  <si>
    <t/>
  </si>
  <si>
    <t xml:space="preserve">01 </t>
  </si>
  <si>
    <t xml:space="preserve">Recuperaciones y Reembolsos por Licencias Médicas                               </t>
  </si>
  <si>
    <t xml:space="preserve">02 </t>
  </si>
  <si>
    <t xml:space="preserve">Multas y Sanciones Pecuniarias                                                  </t>
  </si>
  <si>
    <t xml:space="preserve">99 </t>
  </si>
  <si>
    <t xml:space="preserve">Otros                                                                           </t>
  </si>
  <si>
    <t>09</t>
  </si>
  <si>
    <t xml:space="preserve">APORTE FISCAL                                                                   </t>
  </si>
  <si>
    <t xml:space="preserve">Libre                                                                           </t>
  </si>
  <si>
    <t>001</t>
  </si>
  <si>
    <t>Remuneraciones</t>
  </si>
  <si>
    <t>002</t>
  </si>
  <si>
    <t>Resto</t>
  </si>
  <si>
    <t xml:space="preserve">03 </t>
  </si>
  <si>
    <t xml:space="preserve">Servicio de la Deuda Externa                                                    </t>
  </si>
  <si>
    <t>10</t>
  </si>
  <si>
    <t>VENTA DE ACTIVOS NO FINANCIEROS</t>
  </si>
  <si>
    <t>03</t>
  </si>
  <si>
    <t>Vehículos</t>
  </si>
  <si>
    <t>15</t>
  </si>
  <si>
    <t xml:space="preserve">SALDO INICIAL DE CAJA                                                           </t>
  </si>
  <si>
    <t>TOTAL GASTOS</t>
  </si>
  <si>
    <t>21</t>
  </si>
  <si>
    <t xml:space="preserve">GASTOS EN PERSONAL                                                              </t>
  </si>
  <si>
    <t>22</t>
  </si>
  <si>
    <t xml:space="preserve">BIENES Y SERVICIOS DE CONSUMO                                                   </t>
  </si>
  <si>
    <t>23</t>
  </si>
  <si>
    <t>PRESTACIONES DE SEGURIDAD SOCIAL</t>
  </si>
  <si>
    <t>24</t>
  </si>
  <si>
    <t xml:space="preserve">A Otras Entidades Públicas                                                      </t>
  </si>
  <si>
    <t xml:space="preserve">024 </t>
  </si>
  <si>
    <t xml:space="preserve">Capacitación en Desarrollo Regional y Comunal                                                                                                                                                                                                             </t>
  </si>
  <si>
    <t>A Unidades o Programas del Servicio</t>
  </si>
  <si>
    <t>409</t>
  </si>
  <si>
    <t>Oficina Revitalización de Barrios e Infraestructura Patrimonial</t>
  </si>
  <si>
    <t>25</t>
  </si>
  <si>
    <t>INTEGROS AL FISCO</t>
  </si>
  <si>
    <t>99</t>
  </si>
  <si>
    <t>Otros Ingresos al Fisco</t>
  </si>
  <si>
    <t>29</t>
  </si>
  <si>
    <t xml:space="preserve">ADQUISICIÓN DE ACTIVOS NO FINANCIEROS                                           </t>
  </si>
  <si>
    <t xml:space="preserve">Vehículos                                                                       </t>
  </si>
  <si>
    <t>04</t>
  </si>
  <si>
    <t>Mobiliario y Otros</t>
  </si>
  <si>
    <t>Máquinas y Equipos</t>
  </si>
  <si>
    <t>06</t>
  </si>
  <si>
    <t xml:space="preserve">Equipos Informáticos                                                            </t>
  </si>
  <si>
    <t xml:space="preserve">07 </t>
  </si>
  <si>
    <t xml:space="preserve">Programas Informáticos                                                          </t>
  </si>
  <si>
    <t>34</t>
  </si>
  <si>
    <t xml:space="preserve">SERVICIO DE LA DEUDA                                                            </t>
  </si>
  <si>
    <t xml:space="preserve">Amortización Deuda Externa                                                      </t>
  </si>
  <si>
    <t xml:space="preserve">04 </t>
  </si>
  <si>
    <t xml:space="preserve">Intereses Deuda Externa                                                         </t>
  </si>
  <si>
    <t xml:space="preserve">06 </t>
  </si>
  <si>
    <t xml:space="preserve">Otros Gastos Financieros Deuda Externa                                          </t>
  </si>
  <si>
    <t>07</t>
  </si>
  <si>
    <t>Deuda Flotante</t>
  </si>
  <si>
    <t xml:space="preserve">Estado del Decreto: Aprobado            </t>
  </si>
  <si>
    <t>Fecha Toma de Razón</t>
  </si>
  <si>
    <t xml:space="preserve"> </t>
  </si>
  <si>
    <t>Materia</t>
  </si>
  <si>
    <t>Rebaja Fiscal</t>
  </si>
  <si>
    <t>Ages Subt 24 - Arrastre</t>
  </si>
  <si>
    <t>Ages Subt 22</t>
  </si>
  <si>
    <t>Ages Subt 22 - Salón de Inversiones</t>
  </si>
  <si>
    <t>DENOMINACION</t>
  </si>
  <si>
    <t>MODIFICACIONES</t>
  </si>
  <si>
    <t>Decreto 218</t>
  </si>
  <si>
    <t>Decreto N°3</t>
  </si>
  <si>
    <t>Decreto 157</t>
  </si>
  <si>
    <t>Decreto 180</t>
  </si>
  <si>
    <t>Decreto 164</t>
  </si>
  <si>
    <t>Reg. 0202EE</t>
  </si>
  <si>
    <t>Reg. 0086EE</t>
  </si>
  <si>
    <t>Reg. 0256EE</t>
  </si>
  <si>
    <t>Reg. EE</t>
  </si>
  <si>
    <t>Reg. 0200EE</t>
  </si>
  <si>
    <t>Reg. 0258EE</t>
  </si>
  <si>
    <t>Of. 198/2025</t>
  </si>
  <si>
    <t>Of. 369/2025</t>
  </si>
  <si>
    <t>Of. 197/2025</t>
  </si>
  <si>
    <t>Of. 635/2025</t>
  </si>
  <si>
    <t>Of. /2025</t>
  </si>
  <si>
    <t>E1055/2025</t>
  </si>
  <si>
    <t>E1567/2025</t>
  </si>
  <si>
    <t>E1093/2025</t>
  </si>
  <si>
    <t>E1564/2025</t>
  </si>
  <si>
    <t>E/2025</t>
  </si>
  <si>
    <t>INGRESOS</t>
  </si>
  <si>
    <t xml:space="preserve">Del Gobierno Central                                                            </t>
  </si>
  <si>
    <t>Venta de Activos No Financieros</t>
  </si>
  <si>
    <t>GASTOS</t>
  </si>
  <si>
    <t xml:space="preserve">PRESTACIONES DE SEGURIDAD SOCIAL                                                </t>
  </si>
  <si>
    <t>01</t>
  </si>
  <si>
    <t>Prestaciones Previsionales</t>
  </si>
  <si>
    <t xml:space="preserve">Prestaciones Sociales del Empleador                                             </t>
  </si>
  <si>
    <t>025</t>
  </si>
  <si>
    <t>UFRO - Red de expertos Macrozona Sur</t>
  </si>
  <si>
    <t>A Organismos Internacionales</t>
  </si>
  <si>
    <t>003</t>
  </si>
  <si>
    <t>A Banco Interamericano de Desarrollo (BID)</t>
  </si>
  <si>
    <t>007</t>
  </si>
  <si>
    <t>Organización de la Naciones Unidad para la Alimentación y la Agricultura</t>
  </si>
  <si>
    <t>Integros al Fisco</t>
  </si>
  <si>
    <t>Otros Integros al Fisco</t>
  </si>
  <si>
    <t xml:space="preserve">Mobiliario y Otros                                                              </t>
  </si>
  <si>
    <t xml:space="preserve">05 </t>
  </si>
  <si>
    <t xml:space="preserve">Máquinas y Equipos                                                              </t>
  </si>
  <si>
    <t xml:space="preserve">Deuda Flotante                                                                  </t>
  </si>
  <si>
    <t>35</t>
  </si>
  <si>
    <t>SALDO FINAL DE CAJA</t>
  </si>
  <si>
    <t>E835/2025 Propuesta de oficio para Cloud institucional que finalmente se realizará en el año 2026</t>
  </si>
  <si>
    <t xml:space="preserve"> PROGRAMA : 050502 FORTALECIMIENTO DE LA GESTIÓN SUBNACIONAL                                       </t>
  </si>
  <si>
    <t>OTROS INGRESOS CORRIENTES</t>
  </si>
  <si>
    <t>Multas y Sanciones Pecuniarias</t>
  </si>
  <si>
    <t>Otros</t>
  </si>
  <si>
    <t>Al Sector Privado</t>
  </si>
  <si>
    <t>030</t>
  </si>
  <si>
    <t xml:space="preserve">Fondo Concursable  Becas - Ley N°20.742                                                                                                                                                                                                                   </t>
  </si>
  <si>
    <t>A Otras Entidades Públicas</t>
  </si>
  <si>
    <t xml:space="preserve">026 </t>
  </si>
  <si>
    <t xml:space="preserve">Programa Academia Capacitación Municipal y Regional                                                                                                                                                                                                       </t>
  </si>
  <si>
    <t xml:space="preserve">602 </t>
  </si>
  <si>
    <t xml:space="preserve">Municipalidades (Programa de Modernización)                                                                                                                                                                                                               </t>
  </si>
  <si>
    <t>034</t>
  </si>
  <si>
    <t>Programa de Apoyo al Mejoramiento de la Gestión y de Servicios</t>
  </si>
  <si>
    <t>33</t>
  </si>
  <si>
    <t xml:space="preserve">TRANSFERENCIAS DE CAPITAL                                                       </t>
  </si>
  <si>
    <t xml:space="preserve">Deuda Flotante      </t>
  </si>
  <si>
    <t>Modificaciones</t>
  </si>
  <si>
    <t>Otros Ingresos Corrientes</t>
  </si>
  <si>
    <t xml:space="preserve">Programa de Apoyo al Mejoramiento de la Gestión y de Servicios Municipales                                                                                                                                                                    </t>
  </si>
  <si>
    <t xml:space="preserve"> PROGRAMA : 050503 PROGRAMAS DE DESARROLLO LOCAL                                                   </t>
  </si>
  <si>
    <t xml:space="preserve">Otros                                                        </t>
  </si>
  <si>
    <t>13</t>
  </si>
  <si>
    <t>Transferencias Para Gastos de Capital</t>
  </si>
  <si>
    <t>029</t>
  </si>
  <si>
    <t>Servicio Nacional del Patrimonio Cultural, Programa 01</t>
  </si>
  <si>
    <t xml:space="preserve">403 </t>
  </si>
  <si>
    <t xml:space="preserve">Municipalidades (Compensación por Predios Exentos)                                                                                                                                                                                                        </t>
  </si>
  <si>
    <t xml:space="preserve">406 </t>
  </si>
  <si>
    <t xml:space="preserve">Municipalidades (Programa Esterilización y Atención Sanitaria de Animales de Compañia)                                                                                                                                                                    </t>
  </si>
  <si>
    <t>407</t>
  </si>
  <si>
    <t>Servicio Asistencia Técnica Especializada SATE</t>
  </si>
  <si>
    <t xml:space="preserve">INGRETROSS AL FISCO </t>
  </si>
  <si>
    <t>Otros Integros  al Fisco</t>
  </si>
  <si>
    <t>32</t>
  </si>
  <si>
    <t xml:space="preserve">PRÉSTAMOS                                                                       </t>
  </si>
  <si>
    <t xml:space="preserve">De Fomento                                                                      </t>
  </si>
  <si>
    <t xml:space="preserve">002 </t>
  </si>
  <si>
    <t xml:space="preserve">Municipalidades                                                                                                                                                                                                                                           </t>
  </si>
  <si>
    <t>005</t>
  </si>
  <si>
    <t>Municipalidades (Programa de Mejoramiento Urbano y Equipamiento Comunal)</t>
  </si>
  <si>
    <t>006</t>
  </si>
  <si>
    <t>Municipalidades (Programa Mejoramiento de Barrios)</t>
  </si>
  <si>
    <t>100</t>
  </si>
  <si>
    <t>Municipalidades (Fondo Recuperación de Ciudades)</t>
  </si>
  <si>
    <t xml:space="preserve">110 </t>
  </si>
  <si>
    <t xml:space="preserve">Municipalidades (Fondo de Incentivo al Mejoramiento de la Gestión Municipal)                                                                                                                                                                              </t>
  </si>
  <si>
    <t xml:space="preserve">111 </t>
  </si>
  <si>
    <t xml:space="preserve">Municipalidades (Programa Revitalización de Barrios e Infraestructura Patrimonial Emblemática)                                                                                                                                                            </t>
  </si>
  <si>
    <t>112</t>
  </si>
  <si>
    <t>Municipalidades (Programa Recuperación Espacios de Alto Valor Social)</t>
  </si>
  <si>
    <t>Fecha de envio a CGR</t>
  </si>
  <si>
    <t>TRANSFERENCIAS PARA GASTOS DE CAPITAL</t>
  </si>
  <si>
    <t xml:space="preserve">Al Gobierno Central                                                             </t>
  </si>
  <si>
    <t>004</t>
  </si>
  <si>
    <t>A la Dirección de Arquitectura - MOP</t>
  </si>
  <si>
    <t>016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</si>
  <si>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                            </t>
  </si>
  <si>
    <t xml:space="preserve">Al Consejo de Monumentos Nacionales                                                                                                                                                                                                                       </t>
  </si>
  <si>
    <t>403</t>
  </si>
  <si>
    <t xml:space="preserve">INGRESOS AL FISCO </t>
  </si>
  <si>
    <t xml:space="preserve">PRESTAMOS </t>
  </si>
  <si>
    <t>Municipalidades</t>
  </si>
  <si>
    <t>Aporte Reembolsable Especial a Municipalidades</t>
  </si>
  <si>
    <t>018</t>
  </si>
  <si>
    <t xml:space="preserve">Al Serviu VIII                                                                                                                                                                                                                                            </t>
  </si>
  <si>
    <t>020</t>
  </si>
  <si>
    <t>Programa Financiamiento Gobiernos Regionales</t>
  </si>
  <si>
    <t>Municipalidades (Programa Recuperación Espacios de Alto
Valor Social)</t>
  </si>
  <si>
    <t xml:space="preserve">SALDO FINAL DE CAJA                                                             </t>
  </si>
  <si>
    <t xml:space="preserve"> PROGRAMA : 050505 TRANSFERENCIAS A GOBIERNOS REGIONALES</t>
  </si>
  <si>
    <t>Saldo Inicial de Caja</t>
  </si>
  <si>
    <t xml:space="preserve">001 </t>
  </si>
  <si>
    <t xml:space="preserve">Provisión Fondo Nacional de Desarrollo Regional                                                                                                                                                                                                           </t>
  </si>
  <si>
    <t>432</t>
  </si>
  <si>
    <t>Fondo de Apoyo Contingencia Regional</t>
  </si>
  <si>
    <t>SERVICIO DE LA DEUDA</t>
  </si>
  <si>
    <t xml:space="preserve">                                              </t>
  </si>
  <si>
    <t>Gore Magallanes</t>
  </si>
  <si>
    <t>Ajuste Fiscal</t>
  </si>
  <si>
    <t>Ages</t>
  </si>
  <si>
    <t>Gore Metropolitano</t>
  </si>
  <si>
    <t>Ages Subt 24</t>
  </si>
  <si>
    <t>Salones de Inversiones Regional</t>
  </si>
  <si>
    <t>Decreto 114</t>
  </si>
  <si>
    <t>Reg. 0206EE</t>
  </si>
  <si>
    <t>Of. 217/2025</t>
  </si>
  <si>
    <t>Of 197 /2025</t>
  </si>
  <si>
    <t>E1248/2025</t>
  </si>
  <si>
    <t xml:space="preserve">006 </t>
  </si>
  <si>
    <t>Al Servicio Nacional del Patrimonio Cultural</t>
  </si>
  <si>
    <t xml:space="preserve">016 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</si>
  <si>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</t>
  </si>
  <si>
    <t xml:space="preserve">018 </t>
  </si>
  <si>
    <t xml:space="preserve">Subsecretaría del Interior - Programa 01                                                                                                                                                                                                                  </t>
  </si>
  <si>
    <t>064</t>
  </si>
  <si>
    <t>Programa Funcionamiento Región de Coquimbo</t>
  </si>
  <si>
    <t xml:space="preserve">101 </t>
  </si>
  <si>
    <t xml:space="preserve">Programa Gastos de Funcionamiento Región de Tarapacá                                                                                                                                                                               </t>
  </si>
  <si>
    <t xml:space="preserve">102 </t>
  </si>
  <si>
    <t>Programa Gastos de Funcionamiento Región de Antofagasta</t>
  </si>
  <si>
    <t>103</t>
  </si>
  <si>
    <t xml:space="preserve">Programa Gastos de Funcionamiento Región de Atacama                                                                                                                                       </t>
  </si>
  <si>
    <t>104</t>
  </si>
  <si>
    <t xml:space="preserve">Programa Gastos de Funcionamiento Región de Coquimbo                                                                                                                                             </t>
  </si>
  <si>
    <t xml:space="preserve">105 </t>
  </si>
  <si>
    <t xml:space="preserve">Programa Gastos de Funcionamiento Región de Valparaíso                                                                                                                                                                                                               </t>
  </si>
  <si>
    <t xml:space="preserve">106 </t>
  </si>
  <si>
    <t xml:space="preserve">Programa Gastos de Funcionamiento Región del Libertador Bernardo O'Higgins                                                                                                                                                                                                          </t>
  </si>
  <si>
    <t>107</t>
  </si>
  <si>
    <t xml:space="preserve">Programa Gastos de Funcionamiento Región del Maule                                                                                                                                                         </t>
  </si>
  <si>
    <t xml:space="preserve">108 </t>
  </si>
  <si>
    <t xml:space="preserve">Programa Gastos de Funcionamiento Región del Bio Bio                                                                                                                                </t>
  </si>
  <si>
    <t>109</t>
  </si>
  <si>
    <t>Programa Gastos de Funcionamiento Región de la Araucanía</t>
  </si>
  <si>
    <t>110</t>
  </si>
  <si>
    <t xml:space="preserve">Programa Gastos de Funcionamiento Región de Los Lagos                                                                                                                                                                                                           </t>
  </si>
  <si>
    <t>111</t>
  </si>
  <si>
    <t xml:space="preserve">Programa Gastos de Funcionamiento Región de Aysén del General Carlos Ibañez del Campo                                                                                                                                                           </t>
  </si>
  <si>
    <t xml:space="preserve">112 </t>
  </si>
  <si>
    <t xml:space="preserve">Programa Gastos de Funcionamiento Región Magallanes y de la Antártica Chilena                                                                                                                                                                                                       </t>
  </si>
  <si>
    <t xml:space="preserve">113 </t>
  </si>
  <si>
    <t xml:space="preserve">Programa Gastos de Funcionamiento Región Metropolitana                                                                                                                                                                                                    </t>
  </si>
  <si>
    <t xml:space="preserve">114 </t>
  </si>
  <si>
    <t>Programa Gastos de Funcionamiento Región de Los Ríos</t>
  </si>
  <si>
    <t xml:space="preserve">115 </t>
  </si>
  <si>
    <t>Programa Gastos de Funcionamiento Región de Arica y Parinacota</t>
  </si>
  <si>
    <t>116</t>
  </si>
  <si>
    <t>Programa Gastos de Funcionamiento Región de  ÑuBle</t>
  </si>
  <si>
    <t>914</t>
  </si>
  <si>
    <t>A la Subsecretaría de Bienes Nacionales</t>
  </si>
  <si>
    <t>995</t>
  </si>
  <si>
    <t>A Corporación de Fomento de la Producción</t>
  </si>
  <si>
    <t>Decretos FNDR:</t>
  </si>
  <si>
    <t>Expediente</t>
  </si>
  <si>
    <t>Monto M$</t>
  </si>
  <si>
    <t>E2457/2025</t>
  </si>
  <si>
    <t>Solicita incrementar los recursos del Programa 02 de los Gobiernos Regionales que se señalan, con cargo a los Planes Especiales de Zonas Extremas, Subtítulo 33 Transferencias de Capital, ítem 03, Asignación 060 “Planes Especiales de Zonas Extremas”, Glosa 01.</t>
  </si>
  <si>
    <t>Decreto N°218</t>
  </si>
  <si>
    <t>Decreto N°180</t>
  </si>
  <si>
    <t>FNDR Emergencia</t>
  </si>
  <si>
    <t>Decreto 106</t>
  </si>
  <si>
    <t>Reg. 0160EE</t>
  </si>
  <si>
    <t>012</t>
  </si>
  <si>
    <t>013</t>
  </si>
  <si>
    <t>Programa Inversión Regional Región de Magallanes</t>
  </si>
  <si>
    <t>Programa Inversión Regional Región Metropolitana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</si>
</sst>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#,###"/>
    <numFmt numFmtId="165" formatCode="#.##%"/>
    <numFmt numFmtId="166" formatCode="0.0%"/>
    <numFmt numFmtId="167" formatCode="d/m/yyyy"/>
    <numFmt numFmtId="168" formatCode="_-* #,##0_-;\-* #,##0_-;_-* &quot;-&quot;??_-;_-@"/>
    <numFmt numFmtId="169" formatCode="#,##0_ ;[Red]\-#,##0\ "/>
    <numFmt numFmtId="170" formatCode="#,##0_ ;\-#,##0\ 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rgb="FF474747"/>
      <name val="Arial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399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2" fillId="0" borderId="0" xfId="0" applyFont="1"/>
    <xf numFmtId="49" fontId="2" fillId="0" borderId="5" xfId="0" applyNumberFormat="1" applyFont="1" applyBorder="1"/>
    <xf numFmtId="49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2" borderId="9" xfId="0" applyNumberFormat="1" applyFont="1" applyFill="1" applyBorder="1"/>
    <xf numFmtId="10" fontId="1" fillId="0" borderId="8" xfId="0" applyNumberFormat="1" applyFont="1" applyBorder="1" applyAlignment="1">
      <alignment horizontal="right"/>
    </xf>
    <xf numFmtId="49" fontId="2" fillId="2" borderId="10" xfId="0" applyNumberFormat="1" applyFont="1" applyFill="1" applyBorder="1"/>
    <xf numFmtId="49" fontId="2" fillId="2" borderId="11" xfId="0" applyNumberFormat="1" applyFont="1" applyFill="1" applyBorder="1"/>
    <xf numFmtId="3" fontId="2" fillId="2" borderId="10" xfId="0" applyNumberFormat="1" applyFont="1" applyFill="1" applyBorder="1"/>
    <xf numFmtId="3" fontId="1" fillId="2" borderId="12" xfId="0" applyNumberFormat="1" applyFont="1" applyFill="1" applyBorder="1"/>
    <xf numFmtId="3" fontId="2" fillId="2" borderId="13" xfId="0" applyNumberFormat="1" applyFont="1" applyFill="1" applyBorder="1"/>
    <xf numFmtId="10" fontId="1" fillId="2" borderId="14" xfId="0" applyNumberFormat="1" applyFont="1" applyFill="1" applyBorder="1" applyAlignment="1">
      <alignment horizontal="right"/>
    </xf>
    <xf numFmtId="0" fontId="3" fillId="0" borderId="0" xfId="0" applyFont="1"/>
    <xf numFmtId="49" fontId="2" fillId="2" borderId="13" xfId="0" applyNumberFormat="1" applyFont="1" applyFill="1" applyBorder="1"/>
    <xf numFmtId="0" fontId="2" fillId="2" borderId="11" xfId="0" applyFont="1" applyFill="1" applyBorder="1"/>
    <xf numFmtId="3" fontId="1" fillId="2" borderId="14" xfId="0" applyNumberFormat="1" applyFont="1" applyFill="1" applyBorder="1"/>
    <xf numFmtId="3" fontId="1" fillId="2" borderId="13" xfId="0" applyNumberFormat="1" applyFont="1" applyFill="1" applyBorder="1"/>
    <xf numFmtId="0" fontId="1" fillId="2" borderId="11" xfId="0" applyFont="1" applyFill="1" applyBorder="1"/>
    <xf numFmtId="3" fontId="2" fillId="2" borderId="14" xfId="0" applyNumberFormat="1" applyFont="1" applyFill="1" applyBorder="1"/>
    <xf numFmtId="49" fontId="1" fillId="2" borderId="13" xfId="0" applyNumberFormat="1" applyFont="1" applyFill="1" applyBorder="1"/>
    <xf numFmtId="49" fontId="1" fillId="2" borderId="11" xfId="0" applyNumberFormat="1" applyFont="1" applyFill="1" applyBorder="1"/>
    <xf numFmtId="166" fontId="1" fillId="0" borderId="0" xfId="0" applyNumberFormat="1" applyFont="1"/>
    <xf numFmtId="3" fontId="3" fillId="0" borderId="0" xfId="0" applyNumberFormat="1" applyFont="1"/>
    <xf numFmtId="10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/>
    <xf numFmtId="3" fontId="2" fillId="2" borderId="15" xfId="0" applyNumberFormat="1" applyFont="1" applyFill="1" applyBorder="1"/>
    <xf numFmtId="3" fontId="2" fillId="2" borderId="16" xfId="0" applyNumberFormat="1" applyFont="1" applyFill="1" applyBorder="1"/>
    <xf numFmtId="49" fontId="2" fillId="2" borderId="17" xfId="0" applyNumberFormat="1" applyFont="1" applyFill="1" applyBorder="1"/>
    <xf numFmtId="49" fontId="2" fillId="2" borderId="8" xfId="0" applyNumberFormat="1" applyFont="1" applyFill="1" applyBorder="1"/>
    <xf numFmtId="49" fontId="2" fillId="2" borderId="18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/>
    <xf numFmtId="3" fontId="2" fillId="2" borderId="8" xfId="0" applyNumberFormat="1" applyFont="1" applyFill="1" applyBorder="1"/>
    <xf numFmtId="10" fontId="2" fillId="2" borderId="12" xfId="0" applyNumberFormat="1" applyFont="1" applyFill="1" applyBorder="1" applyAlignment="1">
      <alignment horizontal="right"/>
    </xf>
    <xf numFmtId="49" fontId="2" fillId="2" borderId="19" xfId="0" applyNumberFormat="1" applyFont="1" applyFill="1" applyBorder="1"/>
    <xf numFmtId="49" fontId="2" fillId="2" borderId="12" xfId="0" applyNumberFormat="1" applyFont="1" applyFill="1" applyBorder="1"/>
    <xf numFmtId="49" fontId="2" fillId="2" borderId="18" xfId="0" applyNumberFormat="1" applyFont="1" applyFill="1" applyBorder="1"/>
    <xf numFmtId="10" fontId="1" fillId="2" borderId="10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10" fontId="1" fillId="2" borderId="13" xfId="0" applyNumberFormat="1" applyFont="1" applyFill="1" applyBorder="1" applyAlignment="1">
      <alignment horizontal="right"/>
    </xf>
    <xf numFmtId="49" fontId="1" fillId="2" borderId="14" xfId="0" applyNumberFormat="1" applyFont="1" applyFill="1" applyBorder="1"/>
    <xf numFmtId="49" fontId="1" fillId="2" borderId="17" xfId="0" applyNumberFormat="1" applyFont="1" applyFill="1" applyBorder="1"/>
    <xf numFmtId="49" fontId="1" fillId="2" borderId="11" xfId="0" applyNumberFormat="1" applyFont="1" applyFill="1" applyBorder="1" applyAlignment="1">
      <alignment wrapText="1"/>
    </xf>
    <xf numFmtId="0" fontId="1" fillId="2" borderId="13" xfId="0" applyFont="1" applyFill="1" applyBorder="1"/>
    <xf numFmtId="49" fontId="1" fillId="2" borderId="20" xfId="0" applyNumberFormat="1" applyFont="1" applyFill="1" applyBorder="1"/>
    <xf numFmtId="49" fontId="1" fillId="2" borderId="13" xfId="0" quotePrefix="1" applyNumberFormat="1" applyFont="1" applyFill="1" applyBorder="1"/>
    <xf numFmtId="49" fontId="1" fillId="2" borderId="21" xfId="0" applyNumberFormat="1" applyFont="1" applyFill="1" applyBorder="1"/>
    <xf numFmtId="49" fontId="1" fillId="2" borderId="15" xfId="0" applyNumberFormat="1" applyFont="1" applyFill="1" applyBorder="1"/>
    <xf numFmtId="49" fontId="1" fillId="2" borderId="16" xfId="0" applyNumberFormat="1" applyFont="1" applyFill="1" applyBorder="1"/>
    <xf numFmtId="49" fontId="1" fillId="2" borderId="22" xfId="0" applyNumberFormat="1" applyFont="1" applyFill="1" applyBorder="1"/>
    <xf numFmtId="3" fontId="1" fillId="2" borderId="15" xfId="0" applyNumberFormat="1" applyFont="1" applyFill="1" applyBorder="1"/>
    <xf numFmtId="10" fontId="1" fillId="2" borderId="15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23" xfId="0" applyFont="1" applyBorder="1"/>
    <xf numFmtId="167" fontId="1" fillId="0" borderId="23" xfId="0" applyNumberFormat="1" applyFont="1" applyBorder="1" applyAlignment="1">
      <alignment horizontal="center"/>
    </xf>
    <xf numFmtId="164" fontId="2" fillId="3" borderId="29" xfId="0" applyNumberFormat="1" applyFont="1" applyFill="1" applyBorder="1" applyAlignment="1">
      <alignment horizontal="center" vertical="center"/>
    </xf>
    <xf numFmtId="164" fontId="2" fillId="3" borderId="24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64" fontId="2" fillId="3" borderId="30" xfId="0" applyNumberFormat="1" applyFont="1" applyFill="1" applyBorder="1" applyAlignment="1">
      <alignment horizontal="center" vertical="center"/>
    </xf>
    <xf numFmtId="164" fontId="2" fillId="3" borderId="26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5" fillId="0" borderId="0" xfId="0" applyFont="1"/>
    <xf numFmtId="49" fontId="6" fillId="0" borderId="27" xfId="0" applyNumberFormat="1" applyFont="1" applyBorder="1"/>
    <xf numFmtId="49" fontId="6" fillId="0" borderId="34" xfId="0" applyNumberFormat="1" applyFont="1" applyBorder="1"/>
    <xf numFmtId="49" fontId="6" fillId="0" borderId="35" xfId="0" applyNumberFormat="1" applyFont="1" applyBorder="1" applyAlignment="1">
      <alignment horizontal="center" vertical="center"/>
    </xf>
    <xf numFmtId="168" fontId="6" fillId="0" borderId="36" xfId="0" applyNumberFormat="1" applyFont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49" fontId="2" fillId="0" borderId="26" xfId="0" applyNumberFormat="1" applyFont="1" applyBorder="1"/>
    <xf numFmtId="49" fontId="2" fillId="0" borderId="25" xfId="0" applyNumberFormat="1" applyFont="1" applyBorder="1"/>
    <xf numFmtId="169" fontId="2" fillId="0" borderId="32" xfId="0" applyNumberFormat="1" applyFont="1" applyBorder="1"/>
    <xf numFmtId="164" fontId="2" fillId="0" borderId="24" xfId="0" applyNumberFormat="1" applyFont="1" applyBorder="1"/>
    <xf numFmtId="164" fontId="2" fillId="0" borderId="25" xfId="0" applyNumberFormat="1" applyFont="1" applyBorder="1"/>
    <xf numFmtId="164" fontId="2" fillId="0" borderId="0" xfId="0" applyNumberFormat="1" applyFont="1"/>
    <xf numFmtId="164" fontId="2" fillId="0" borderId="26" xfId="0" applyNumberFormat="1" applyFont="1" applyBorder="1"/>
    <xf numFmtId="164" fontId="1" fillId="0" borderId="26" xfId="0" applyNumberFormat="1" applyFont="1" applyBorder="1"/>
    <xf numFmtId="49" fontId="1" fillId="0" borderId="26" xfId="0" applyNumberFormat="1" applyFont="1" applyBorder="1"/>
    <xf numFmtId="49" fontId="1" fillId="0" borderId="25" xfId="0" applyNumberFormat="1" applyFont="1" applyBorder="1"/>
    <xf numFmtId="169" fontId="1" fillId="0" borderId="32" xfId="0" applyNumberFormat="1" applyFont="1" applyBorder="1"/>
    <xf numFmtId="169" fontId="1" fillId="0" borderId="28" xfId="0" applyNumberFormat="1" applyFont="1" applyBorder="1"/>
    <xf numFmtId="169" fontId="1" fillId="0" borderId="24" xfId="0" applyNumberFormat="1" applyFont="1" applyBorder="1"/>
    <xf numFmtId="169" fontId="1" fillId="0" borderId="25" xfId="0" applyNumberFormat="1" applyFont="1" applyBorder="1"/>
    <xf numFmtId="164" fontId="1" fillId="0" borderId="32" xfId="0" applyNumberFormat="1" applyFont="1" applyBorder="1"/>
    <xf numFmtId="164" fontId="1" fillId="0" borderId="25" xfId="0" applyNumberFormat="1" applyFont="1" applyBorder="1"/>
    <xf numFmtId="41" fontId="2" fillId="0" borderId="32" xfId="0" applyNumberFormat="1" applyFont="1" applyBorder="1"/>
    <xf numFmtId="41" fontId="2" fillId="0" borderId="26" xfId="0" applyNumberFormat="1" applyFont="1" applyBorder="1"/>
    <xf numFmtId="41" fontId="2" fillId="0" borderId="25" xfId="0" applyNumberFormat="1" applyFont="1" applyBorder="1"/>
    <xf numFmtId="169" fontId="2" fillId="0" borderId="26" xfId="0" applyNumberFormat="1" applyFont="1" applyBorder="1"/>
    <xf numFmtId="169" fontId="2" fillId="0" borderId="25" xfId="0" applyNumberFormat="1" applyFont="1" applyBorder="1"/>
    <xf numFmtId="164" fontId="1" fillId="4" borderId="30" xfId="0" applyNumberFormat="1" applyFont="1" applyFill="1" applyBorder="1"/>
    <xf numFmtId="164" fontId="1" fillId="4" borderId="20" xfId="0" applyNumberFormat="1" applyFont="1" applyFill="1" applyBorder="1"/>
    <xf numFmtId="164" fontId="1" fillId="4" borderId="33" xfId="0" applyNumberFormat="1" applyFont="1" applyFill="1" applyBorder="1"/>
    <xf numFmtId="164" fontId="1" fillId="0" borderId="27" xfId="0" applyNumberFormat="1" applyFont="1" applyBorder="1"/>
    <xf numFmtId="164" fontId="1" fillId="4" borderId="38" xfId="0" applyNumberFormat="1" applyFont="1" applyFill="1" applyBorder="1"/>
    <xf numFmtId="164" fontId="1" fillId="4" borderId="39" xfId="0" applyNumberFormat="1" applyFont="1" applyFill="1" applyBorder="1"/>
    <xf numFmtId="0" fontId="6" fillId="0" borderId="0" xfId="0" applyFont="1"/>
    <xf numFmtId="49" fontId="6" fillId="0" borderId="23" xfId="0" applyNumberFormat="1" applyFont="1" applyBorder="1"/>
    <xf numFmtId="49" fontId="6" fillId="0" borderId="36" xfId="0" applyNumberFormat="1" applyFont="1" applyBorder="1" applyAlignment="1">
      <alignment horizontal="center" vertical="center" wrapText="1"/>
    </xf>
    <xf numFmtId="168" fontId="6" fillId="0" borderId="23" xfId="0" applyNumberFormat="1" applyFont="1" applyBorder="1"/>
    <xf numFmtId="168" fontId="6" fillId="0" borderId="24" xfId="0" applyNumberFormat="1" applyFont="1" applyBorder="1"/>
    <xf numFmtId="164" fontId="1" fillId="0" borderId="24" xfId="0" applyNumberFormat="1" applyFont="1" applyBorder="1"/>
    <xf numFmtId="164" fontId="1" fillId="4" borderId="29" xfId="0" applyNumberFormat="1" applyFont="1" applyFill="1" applyBorder="1"/>
    <xf numFmtId="49" fontId="2" fillId="0" borderId="32" xfId="0" applyNumberFormat="1" applyFont="1" applyBorder="1"/>
    <xf numFmtId="49" fontId="1" fillId="0" borderId="25" xfId="0" quotePrefix="1" applyNumberFormat="1" applyFont="1" applyBorder="1"/>
    <xf numFmtId="49" fontId="7" fillId="0" borderId="0" xfId="0" applyNumberFormat="1" applyFont="1"/>
    <xf numFmtId="169" fontId="1" fillId="0" borderId="26" xfId="0" applyNumberFormat="1" applyFont="1" applyBorder="1"/>
    <xf numFmtId="49" fontId="1" fillId="0" borderId="0" xfId="0" applyNumberFormat="1" applyFont="1" applyAlignment="1">
      <alignment wrapText="1"/>
    </xf>
    <xf numFmtId="49" fontId="2" fillId="0" borderId="27" xfId="0" applyNumberFormat="1" applyFont="1" applyBorder="1"/>
    <xf numFmtId="49" fontId="2" fillId="0" borderId="34" xfId="0" applyNumberFormat="1" applyFont="1" applyBorder="1"/>
    <xf numFmtId="49" fontId="2" fillId="0" borderId="35" xfId="0" applyNumberFormat="1" applyFont="1" applyBorder="1"/>
    <xf numFmtId="169" fontId="1" fillId="0" borderId="41" xfId="0" applyNumberFormat="1" applyFont="1" applyBorder="1"/>
    <xf numFmtId="0" fontId="8" fillId="4" borderId="11" xfId="0" applyFont="1" applyFill="1" applyBorder="1"/>
    <xf numFmtId="0" fontId="8" fillId="4" borderId="42" xfId="0" applyFont="1" applyFill="1" applyBorder="1"/>
    <xf numFmtId="49" fontId="2" fillId="0" borderId="8" xfId="0" applyNumberFormat="1" applyFont="1" applyBorder="1"/>
    <xf numFmtId="49" fontId="2" fillId="0" borderId="44" xfId="0" applyNumberFormat="1" applyFont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0" borderId="45" xfId="0" applyNumberFormat="1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center" vertical="center" wrapText="1"/>
    </xf>
    <xf numFmtId="164" fontId="2" fillId="2" borderId="8" xfId="0" applyNumberFormat="1" applyFont="1" applyFill="1" applyBorder="1"/>
    <xf numFmtId="41" fontId="2" fillId="0" borderId="8" xfId="0" applyNumberFormat="1" applyFont="1" applyBorder="1"/>
    <xf numFmtId="10" fontId="2" fillId="0" borderId="47" xfId="0" applyNumberFormat="1" applyFont="1" applyBorder="1" applyAlignment="1">
      <alignment horizontal="right"/>
    </xf>
    <xf numFmtId="1" fontId="1" fillId="2" borderId="17" xfId="0" applyNumberFormat="1" applyFont="1" applyFill="1" applyBorder="1"/>
    <xf numFmtId="41" fontId="2" fillId="2" borderId="10" xfId="0" applyNumberFormat="1" applyFont="1" applyFill="1" applyBorder="1"/>
    <xf numFmtId="164" fontId="2" fillId="2" borderId="14" xfId="0" applyNumberFormat="1" applyFont="1" applyFill="1" applyBorder="1"/>
    <xf numFmtId="41" fontId="1" fillId="2" borderId="13" xfId="0" applyNumberFormat="1" applyFont="1" applyFill="1" applyBorder="1"/>
    <xf numFmtId="164" fontId="1" fillId="2" borderId="14" xfId="0" applyNumberFormat="1" applyFont="1" applyFill="1" applyBorder="1"/>
    <xf numFmtId="164" fontId="2" fillId="2" borderId="13" xfId="0" applyNumberFormat="1" applyFont="1" applyFill="1" applyBorder="1"/>
    <xf numFmtId="41" fontId="2" fillId="2" borderId="13" xfId="0" applyNumberFormat="1" applyFont="1" applyFill="1" applyBorder="1"/>
    <xf numFmtId="164" fontId="2" fillId="2" borderId="15" xfId="0" applyNumberFormat="1" applyFont="1" applyFill="1" applyBorder="1"/>
    <xf numFmtId="164" fontId="2" fillId="2" borderId="12" xfId="0" applyNumberFormat="1" applyFont="1" applyFill="1" applyBorder="1"/>
    <xf numFmtId="49" fontId="2" fillId="2" borderId="10" xfId="0" applyNumberFormat="1" applyFont="1" applyFill="1" applyBorder="1" applyAlignment="1">
      <alignment horizontal="right"/>
    </xf>
    <xf numFmtId="164" fontId="2" fillId="2" borderId="10" xfId="0" applyNumberFormat="1" applyFont="1" applyFill="1" applyBorder="1"/>
    <xf numFmtId="41" fontId="1" fillId="2" borderId="19" xfId="0" applyNumberFormat="1" applyFont="1" applyFill="1" applyBorder="1"/>
    <xf numFmtId="49" fontId="2" fillId="2" borderId="13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right"/>
    </xf>
    <xf numFmtId="164" fontId="1" fillId="2" borderId="13" xfId="0" applyNumberFormat="1" applyFont="1" applyFill="1" applyBorder="1"/>
    <xf numFmtId="41" fontId="1" fillId="2" borderId="17" xfId="0" applyNumberFormat="1" applyFont="1" applyFill="1" applyBorder="1"/>
    <xf numFmtId="170" fontId="1" fillId="2" borderId="17" xfId="0" applyNumberFormat="1" applyFont="1" applyFill="1" applyBorder="1"/>
    <xf numFmtId="41" fontId="1" fillId="2" borderId="11" xfId="0" applyNumberFormat="1" applyFont="1" applyFill="1" applyBorder="1"/>
    <xf numFmtId="41" fontId="2" fillId="2" borderId="17" xfId="0" applyNumberFormat="1" applyFont="1" applyFill="1" applyBorder="1"/>
    <xf numFmtId="49" fontId="2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/>
    <xf numFmtId="41" fontId="1" fillId="2" borderId="21" xfId="0" applyNumberFormat="1" applyFont="1" applyFill="1" applyBorder="1"/>
    <xf numFmtId="10" fontId="1" fillId="2" borderId="16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10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0" fontId="1" fillId="0" borderId="48" xfId="0" applyFont="1" applyBorder="1"/>
    <xf numFmtId="49" fontId="2" fillId="0" borderId="28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/>
    </xf>
    <xf numFmtId="168" fontId="2" fillId="0" borderId="41" xfId="0" applyNumberFormat="1" applyFont="1" applyBorder="1"/>
    <xf numFmtId="0" fontId="2" fillId="0" borderId="48" xfId="0" applyFont="1" applyBorder="1"/>
    <xf numFmtId="49" fontId="2" fillId="0" borderId="26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/>
    <xf numFmtId="49" fontId="1" fillId="0" borderId="26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left" vertical="center"/>
    </xf>
    <xf numFmtId="41" fontId="1" fillId="0" borderId="32" xfId="0" applyNumberFormat="1" applyFont="1" applyBorder="1"/>
    <xf numFmtId="3" fontId="2" fillId="0" borderId="0" xfId="0" applyNumberFormat="1" applyFont="1"/>
    <xf numFmtId="49" fontId="1" fillId="0" borderId="32" xfId="0" applyNumberFormat="1" applyFont="1" applyBorder="1"/>
    <xf numFmtId="49" fontId="2" fillId="0" borderId="41" xfId="0" applyNumberFormat="1" applyFont="1" applyBorder="1"/>
    <xf numFmtId="49" fontId="1" fillId="0" borderId="24" xfId="0" applyNumberFormat="1" applyFont="1" applyBorder="1"/>
    <xf numFmtId="49" fontId="1" fillId="0" borderId="28" xfId="0" applyNumberFormat="1" applyFont="1" applyBorder="1"/>
    <xf numFmtId="168" fontId="2" fillId="0" borderId="28" xfId="0" applyNumberFormat="1" applyFont="1" applyBorder="1"/>
    <xf numFmtId="49" fontId="2" fillId="0" borderId="24" xfId="0" applyNumberFormat="1" applyFont="1" applyBorder="1"/>
    <xf numFmtId="41" fontId="1" fillId="0" borderId="24" xfId="0" applyNumberFormat="1" applyFont="1" applyBorder="1" applyAlignment="1">
      <alignment horizontal="right"/>
    </xf>
    <xf numFmtId="41" fontId="1" fillId="0" borderId="26" xfId="0" applyNumberFormat="1" applyFont="1" applyBorder="1" applyAlignment="1">
      <alignment horizontal="right"/>
    </xf>
    <xf numFmtId="0" fontId="1" fillId="0" borderId="26" xfId="0" applyFont="1" applyBorder="1"/>
    <xf numFmtId="49" fontId="1" fillId="0" borderId="32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1" fontId="2" fillId="0" borderId="26" xfId="0" applyNumberFormat="1" applyFont="1" applyBorder="1" applyAlignment="1">
      <alignment horizontal="right"/>
    </xf>
    <xf numFmtId="41" fontId="9" fillId="0" borderId="26" xfId="0" applyNumberFormat="1" applyFont="1" applyBorder="1" applyAlignment="1">
      <alignment horizontal="right" vertical="top" wrapText="1"/>
    </xf>
    <xf numFmtId="41" fontId="3" fillId="0" borderId="26" xfId="0" applyNumberFormat="1" applyFont="1" applyBorder="1" applyAlignment="1">
      <alignment horizontal="right" vertical="top" wrapText="1"/>
    </xf>
    <xf numFmtId="168" fontId="1" fillId="0" borderId="0" xfId="0" applyNumberFormat="1" applyFont="1"/>
    <xf numFmtId="49" fontId="1" fillId="0" borderId="27" xfId="0" applyNumberFormat="1" applyFont="1" applyBorder="1"/>
    <xf numFmtId="49" fontId="1" fillId="0" borderId="41" xfId="0" applyNumberFormat="1" applyFont="1" applyBorder="1"/>
    <xf numFmtId="41" fontId="1" fillId="0" borderId="41" xfId="0" applyNumberFormat="1" applyFont="1" applyBorder="1"/>
    <xf numFmtId="41" fontId="1" fillId="0" borderId="0" xfId="0" applyNumberFormat="1" applyFont="1"/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/>
    <xf numFmtId="10" fontId="2" fillId="0" borderId="8" xfId="0" applyNumberFormat="1" applyFont="1" applyBorder="1" applyAlignment="1">
      <alignment horizontal="right"/>
    </xf>
    <xf numFmtId="49" fontId="2" fillId="2" borderId="13" xfId="0" applyNumberFormat="1" applyFont="1" applyFill="1" applyBorder="1" applyAlignment="1">
      <alignment horizontal="left"/>
    </xf>
    <xf numFmtId="169" fontId="2" fillId="2" borderId="13" xfId="0" applyNumberFormat="1" applyFont="1" applyFill="1" applyBorder="1"/>
    <xf numFmtId="10" fontId="2" fillId="2" borderId="13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left"/>
    </xf>
    <xf numFmtId="169" fontId="1" fillId="2" borderId="13" xfId="0" applyNumberFormat="1" applyFont="1" applyFill="1" applyBorder="1"/>
    <xf numFmtId="0" fontId="9" fillId="0" borderId="0" xfId="0" applyFont="1"/>
    <xf numFmtId="164" fontId="1" fillId="4" borderId="13" xfId="0" applyNumberFormat="1" applyFont="1" applyFill="1" applyBorder="1"/>
    <xf numFmtId="49" fontId="2" fillId="2" borderId="10" xfId="0" applyNumberFormat="1" applyFont="1" applyFill="1" applyBorder="1" applyAlignment="1">
      <alignment horizontal="center" vertical="center" wrapText="1"/>
    </xf>
    <xf numFmtId="10" fontId="2" fillId="2" borderId="10" xfId="0" applyNumberFormat="1" applyFont="1" applyFill="1" applyBorder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left"/>
    </xf>
    <xf numFmtId="164" fontId="2" fillId="3" borderId="49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49" fontId="2" fillId="0" borderId="23" xfId="0" applyNumberFormat="1" applyFont="1" applyBorder="1"/>
    <xf numFmtId="49" fontId="2" fillId="0" borderId="23" xfId="0" applyNumberFormat="1" applyFont="1" applyBorder="1" applyAlignment="1">
      <alignment horizontal="center"/>
    </xf>
    <xf numFmtId="169" fontId="2" fillId="0" borderId="23" xfId="0" applyNumberFormat="1" applyFont="1" applyBorder="1"/>
    <xf numFmtId="41" fontId="2" fillId="0" borderId="27" xfId="0" applyNumberFormat="1" applyFont="1" applyBorder="1" applyAlignment="1">
      <alignment vertical="center"/>
    </xf>
    <xf numFmtId="49" fontId="2" fillId="0" borderId="32" xfId="0" applyNumberFormat="1" applyFont="1" applyBorder="1" applyAlignment="1">
      <alignment horizontal="left"/>
    </xf>
    <xf numFmtId="0" fontId="1" fillId="4" borderId="11" xfId="0" applyFont="1" applyFill="1" applyBorder="1"/>
    <xf numFmtId="49" fontId="1" fillId="0" borderId="26" xfId="0" quotePrefix="1" applyNumberFormat="1" applyFont="1" applyBorder="1"/>
    <xf numFmtId="169" fontId="1" fillId="0" borderId="0" xfId="0" applyNumberFormat="1" applyFont="1"/>
    <xf numFmtId="169" fontId="2" fillId="0" borderId="41" xfId="0" applyNumberFormat="1" applyFont="1" applyBorder="1"/>
    <xf numFmtId="164" fontId="2" fillId="0" borderId="41" xfId="0" applyNumberFormat="1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/>
    </xf>
    <xf numFmtId="169" fontId="2" fillId="0" borderId="8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5" fontId="2" fillId="0" borderId="45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/>
    <xf numFmtId="164" fontId="2" fillId="0" borderId="47" xfId="0" applyNumberFormat="1" applyFont="1" applyBorder="1"/>
    <xf numFmtId="10" fontId="2" fillId="0" borderId="45" xfId="0" applyNumberFormat="1" applyFont="1" applyBorder="1" applyAlignment="1">
      <alignment horizontal="right"/>
    </xf>
    <xf numFmtId="168" fontId="2" fillId="0" borderId="0" xfId="0" applyNumberFormat="1" applyFont="1"/>
    <xf numFmtId="49" fontId="9" fillId="2" borderId="13" xfId="0" applyNumberFormat="1" applyFont="1" applyFill="1" applyBorder="1"/>
    <xf numFmtId="168" fontId="9" fillId="0" borderId="0" xfId="0" applyNumberFormat="1" applyFont="1"/>
    <xf numFmtId="49" fontId="3" fillId="2" borderId="13" xfId="0" applyNumberFormat="1" applyFont="1" applyFill="1" applyBorder="1"/>
    <xf numFmtId="3" fontId="9" fillId="2" borderId="13" xfId="0" applyNumberFormat="1" applyFont="1" applyFill="1" applyBorder="1"/>
    <xf numFmtId="3" fontId="1" fillId="2" borderId="17" xfId="0" applyNumberFormat="1" applyFont="1" applyFill="1" applyBorder="1"/>
    <xf numFmtId="10" fontId="2" fillId="2" borderId="15" xfId="0" applyNumberFormat="1" applyFont="1" applyFill="1" applyBorder="1" applyAlignment="1">
      <alignment horizontal="right"/>
    </xf>
    <xf numFmtId="3" fontId="1" fillId="2" borderId="21" xfId="0" applyNumberFormat="1" applyFont="1" applyFill="1" applyBorder="1"/>
    <xf numFmtId="10" fontId="2" fillId="2" borderId="16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9" fontId="2" fillId="0" borderId="24" xfId="0" applyNumberFormat="1" applyFont="1" applyBorder="1"/>
    <xf numFmtId="0" fontId="1" fillId="3" borderId="5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169" fontId="2" fillId="0" borderId="35" xfId="0" applyNumberFormat="1" applyFont="1" applyBorder="1" applyAlignment="1">
      <alignment horizontal="right" vertical="center" wrapText="1"/>
    </xf>
    <xf numFmtId="169" fontId="2" fillId="0" borderId="23" xfId="0" applyNumberFormat="1" applyFont="1" applyBorder="1" applyAlignment="1">
      <alignment horizontal="right" vertical="center" wrapText="1"/>
    </xf>
    <xf numFmtId="169" fontId="2" fillId="0" borderId="28" xfId="0" applyNumberFormat="1" applyFont="1" applyBorder="1"/>
    <xf numFmtId="164" fontId="1" fillId="0" borderId="28" xfId="0" applyNumberFormat="1" applyFont="1" applyBorder="1"/>
    <xf numFmtId="41" fontId="1" fillId="0" borderId="28" xfId="0" applyNumberFormat="1" applyFont="1" applyBorder="1"/>
    <xf numFmtId="41" fontId="11" fillId="0" borderId="28" xfId="0" applyNumberFormat="1" applyFont="1" applyBorder="1" applyAlignment="1">
      <alignment horizontal="right" vertical="top" wrapText="1"/>
    </xf>
    <xf numFmtId="41" fontId="11" fillId="0" borderId="24" xfId="0" applyNumberFormat="1" applyFont="1" applyBorder="1" applyAlignment="1">
      <alignment horizontal="right" vertical="top" wrapText="1"/>
    </xf>
    <xf numFmtId="41" fontId="11" fillId="0" borderId="35" xfId="0" applyNumberFormat="1" applyFont="1" applyBorder="1" applyAlignment="1">
      <alignment horizontal="right" vertical="top" wrapText="1"/>
    </xf>
    <xf numFmtId="164" fontId="1" fillId="0" borderId="34" xfId="0" applyNumberFormat="1" applyFont="1" applyBorder="1"/>
    <xf numFmtId="168" fontId="12" fillId="0" borderId="27" xfId="0" applyNumberFormat="1" applyFont="1" applyBorder="1" applyAlignment="1">
      <alignment horizontal="right" vertical="top" wrapText="1"/>
    </xf>
    <xf numFmtId="49" fontId="1" fillId="0" borderId="23" xfId="0" applyNumberFormat="1" applyFont="1" applyBorder="1"/>
    <xf numFmtId="49" fontId="1" fillId="0" borderId="36" xfId="0" applyNumberFormat="1" applyFont="1" applyBorder="1"/>
    <xf numFmtId="49" fontId="2" fillId="0" borderId="23" xfId="0" applyNumberFormat="1" applyFont="1" applyBorder="1" applyAlignment="1">
      <alignment horizontal="center" vertical="center" wrapText="1"/>
    </xf>
    <xf numFmtId="169" fontId="2" fillId="0" borderId="52" xfId="0" applyNumberFormat="1" applyFont="1" applyBorder="1"/>
    <xf numFmtId="164" fontId="1" fillId="0" borderId="23" xfId="0" applyNumberFormat="1" applyFont="1" applyBorder="1"/>
    <xf numFmtId="164" fontId="1" fillId="0" borderId="51" xfId="0" applyNumberFormat="1" applyFont="1" applyBorder="1"/>
    <xf numFmtId="164" fontId="1" fillId="0" borderId="53" xfId="0" applyNumberFormat="1" applyFont="1" applyBorder="1"/>
    <xf numFmtId="169" fontId="1" fillId="2" borderId="33" xfId="0" applyNumberFormat="1" applyFont="1" applyFill="1" applyBorder="1"/>
    <xf numFmtId="49" fontId="3" fillId="0" borderId="26" xfId="0" applyNumberFormat="1" applyFont="1" applyBorder="1"/>
    <xf numFmtId="49" fontId="9" fillId="0" borderId="26" xfId="0" applyNumberFormat="1" applyFont="1" applyBorder="1"/>
    <xf numFmtId="3" fontId="1" fillId="0" borderId="25" xfId="0" applyNumberFormat="1" applyFont="1" applyBorder="1"/>
    <xf numFmtId="41" fontId="11" fillId="0" borderId="26" xfId="0" applyNumberFormat="1" applyFont="1" applyBorder="1" applyAlignment="1">
      <alignment horizontal="right" vertical="top" wrapText="1"/>
    </xf>
    <xf numFmtId="41" fontId="11" fillId="0" borderId="25" xfId="0" applyNumberFormat="1" applyFont="1" applyBorder="1" applyAlignment="1">
      <alignment horizontal="right" vertical="top" wrapText="1"/>
    </xf>
    <xf numFmtId="168" fontId="12" fillId="0" borderId="25" xfId="0" applyNumberFormat="1" applyFont="1" applyBorder="1" applyAlignment="1">
      <alignment horizontal="right" vertical="top" wrapText="1"/>
    </xf>
    <xf numFmtId="164" fontId="1" fillId="0" borderId="35" xfId="0" applyNumberFormat="1" applyFont="1" applyBorder="1"/>
    <xf numFmtId="49" fontId="2" fillId="0" borderId="4" xfId="0" applyNumberFormat="1" applyFont="1" applyBorder="1" applyAlignment="1">
      <alignment horizontal="left"/>
    </xf>
    <xf numFmtId="0" fontId="1" fillId="0" borderId="54" xfId="0" applyFont="1" applyBorder="1" applyAlignment="1">
      <alignment horizontal="left"/>
    </xf>
    <xf numFmtId="0" fontId="1" fillId="0" borderId="55" xfId="0" applyFont="1" applyBorder="1" applyAlignment="1">
      <alignment horizontal="left" vertical="center" wrapText="1"/>
    </xf>
    <xf numFmtId="0" fontId="7" fillId="0" borderId="23" xfId="0" applyFont="1" applyBorder="1"/>
    <xf numFmtId="0" fontId="8" fillId="4" borderId="23" xfId="0" applyFont="1" applyFill="1" applyBorder="1" applyAlignment="1">
      <alignment vertical="center"/>
    </xf>
    <xf numFmtId="0" fontId="7" fillId="0" borderId="23" xfId="0" applyFont="1" applyBorder="1" applyAlignment="1">
      <alignment vertical="center" wrapText="1"/>
    </xf>
    <xf numFmtId="3" fontId="7" fillId="0" borderId="23" xfId="0" applyNumberFormat="1" applyFont="1" applyBorder="1" applyAlignment="1">
      <alignment vertical="center"/>
    </xf>
    <xf numFmtId="0" fontId="8" fillId="4" borderId="23" xfId="0" applyFont="1" applyFill="1" applyBorder="1"/>
    <xf numFmtId="4" fontId="7" fillId="0" borderId="23" xfId="0" applyNumberFormat="1" applyFont="1" applyBorder="1"/>
    <xf numFmtId="164" fontId="2" fillId="3" borderId="56" xfId="0" applyNumberFormat="1" applyFont="1" applyFill="1" applyBorder="1" applyAlignment="1">
      <alignment horizontal="center" vertical="center"/>
    </xf>
    <xf numFmtId="164" fontId="2" fillId="3" borderId="57" xfId="0" applyNumberFormat="1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164" fontId="2" fillId="5" borderId="56" xfId="0" applyNumberFormat="1" applyFont="1" applyFill="1" applyBorder="1" applyAlignment="1">
      <alignment horizontal="center" vertical="center"/>
    </xf>
    <xf numFmtId="164" fontId="2" fillId="5" borderId="57" xfId="0" applyNumberFormat="1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0" fontId="1" fillId="5" borderId="58" xfId="0" applyFont="1" applyFill="1" applyBorder="1" applyAlignment="1">
      <alignment horizontal="center" vertical="center"/>
    </xf>
    <xf numFmtId="41" fontId="2" fillId="0" borderId="33" xfId="0" applyNumberFormat="1" applyFont="1" applyBorder="1"/>
    <xf numFmtId="41" fontId="1" fillId="0" borderId="33" xfId="0" applyNumberFormat="1" applyFont="1" applyBorder="1"/>
    <xf numFmtId="41" fontId="2" fillId="0" borderId="42" xfId="0" applyNumberFormat="1" applyFont="1" applyBorder="1"/>
    <xf numFmtId="41" fontId="3" fillId="0" borderId="33" xfId="0" applyNumberFormat="1" applyFont="1" applyBorder="1" applyAlignment="1">
      <alignment horizontal="right" vertical="top" wrapText="1"/>
    </xf>
    <xf numFmtId="168" fontId="2" fillId="0" borderId="31" xfId="0" applyNumberFormat="1" applyFont="1" applyBorder="1"/>
    <xf numFmtId="41" fontId="2" fillId="0" borderId="56" xfId="0" applyNumberFormat="1" applyFont="1" applyBorder="1"/>
    <xf numFmtId="41" fontId="1" fillId="0" borderId="57" xfId="0" applyNumberFormat="1" applyFont="1" applyBorder="1"/>
    <xf numFmtId="168" fontId="2" fillId="0" borderId="59" xfId="0" applyNumberFormat="1" applyFont="1" applyBorder="1"/>
    <xf numFmtId="41" fontId="1" fillId="0" borderId="59" xfId="0" applyNumberFormat="1" applyFont="1" applyBorder="1"/>
    <xf numFmtId="41" fontId="2" fillId="0" borderId="57" xfId="0" applyNumberFormat="1" applyFont="1" applyBorder="1"/>
    <xf numFmtId="41" fontId="3" fillId="0" borderId="57" xfId="0" applyNumberFormat="1" applyFont="1" applyBorder="1" applyAlignment="1">
      <alignment horizontal="right" vertical="top" wrapText="1"/>
    </xf>
    <xf numFmtId="41" fontId="2" fillId="0" borderId="58" xfId="0" applyNumberFormat="1" applyFont="1" applyBorder="1"/>
    <xf numFmtId="41" fontId="2" fillId="0" borderId="33" xfId="0" applyNumberFormat="1" applyFont="1" applyBorder="1" applyAlignment="1">
      <alignment vertical="center"/>
    </xf>
    <xf numFmtId="41" fontId="1" fillId="0" borderId="33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164" fontId="2" fillId="0" borderId="33" xfId="0" applyNumberFormat="1" applyFont="1" applyBorder="1" applyAlignment="1">
      <alignment vertical="center"/>
    </xf>
    <xf numFmtId="164" fontId="1" fillId="0" borderId="33" xfId="0" applyNumberFormat="1" applyFont="1" applyBorder="1" applyAlignment="1">
      <alignment vertical="center"/>
    </xf>
    <xf numFmtId="41" fontId="2" fillId="0" borderId="29" xfId="0" applyNumberFormat="1" applyFont="1" applyBorder="1" applyAlignment="1">
      <alignment vertical="center"/>
    </xf>
    <xf numFmtId="41" fontId="2" fillId="0" borderId="56" xfId="0" applyNumberFormat="1" applyFont="1" applyBorder="1" applyAlignment="1">
      <alignment vertical="center"/>
    </xf>
    <xf numFmtId="41" fontId="2" fillId="0" borderId="57" xfId="0" applyNumberFormat="1" applyFont="1" applyBorder="1" applyAlignment="1">
      <alignment vertical="center"/>
    </xf>
    <xf numFmtId="41" fontId="1" fillId="0" borderId="57" xfId="0" applyNumberFormat="1" applyFont="1" applyBorder="1" applyAlignment="1">
      <alignment vertical="center"/>
    </xf>
    <xf numFmtId="164" fontId="2" fillId="0" borderId="60" xfId="0" applyNumberFormat="1" applyFont="1" applyBorder="1" applyAlignment="1">
      <alignment vertical="center"/>
    </xf>
    <xf numFmtId="164" fontId="2" fillId="0" borderId="57" xfId="0" applyNumberFormat="1" applyFont="1" applyBorder="1" applyAlignment="1">
      <alignment vertical="center"/>
    </xf>
    <xf numFmtId="164" fontId="1" fillId="0" borderId="57" xfId="0" applyNumberFormat="1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164" fontId="2" fillId="0" borderId="58" xfId="0" applyNumberFormat="1" applyFont="1" applyBorder="1" applyAlignment="1">
      <alignment vertical="center"/>
    </xf>
    <xf numFmtId="164" fontId="2" fillId="2" borderId="31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168" fontId="12" fillId="0" borderId="39" xfId="0" applyNumberFormat="1" applyFont="1" applyBorder="1" applyAlignment="1">
      <alignment horizontal="right" vertical="top" wrapText="1"/>
    </xf>
    <xf numFmtId="164" fontId="1" fillId="0" borderId="31" xfId="0" applyNumberFormat="1" applyFont="1" applyBorder="1"/>
    <xf numFmtId="164" fontId="1" fillId="0" borderId="40" xfId="0" applyNumberFormat="1" applyFont="1" applyBorder="1"/>
    <xf numFmtId="0" fontId="1" fillId="5" borderId="23" xfId="0" applyFont="1" applyFill="1" applyBorder="1" applyAlignment="1">
      <alignment horizontal="center" vertical="center"/>
    </xf>
    <xf numFmtId="49" fontId="2" fillId="0" borderId="31" xfId="0" applyNumberFormat="1" applyFont="1" applyBorder="1"/>
    <xf numFmtId="49" fontId="2" fillId="0" borderId="33" xfId="0" applyNumberFormat="1" applyFont="1" applyBorder="1"/>
    <xf numFmtId="49" fontId="2" fillId="0" borderId="31" xfId="0" quotePrefix="1" applyNumberFormat="1" applyFont="1" applyBorder="1"/>
    <xf numFmtId="49" fontId="13" fillId="0" borderId="31" xfId="0" quotePrefix="1" applyNumberFormat="1" applyFont="1" applyBorder="1"/>
    <xf numFmtId="49" fontId="13" fillId="0" borderId="33" xfId="0" applyNumberFormat="1" applyFont="1" applyBorder="1"/>
    <xf numFmtId="41" fontId="1" fillId="0" borderId="0" xfId="1" applyFont="1"/>
    <xf numFmtId="164" fontId="1" fillId="0" borderId="33" xfId="0" applyNumberFormat="1" applyFont="1" applyBorder="1"/>
    <xf numFmtId="41" fontId="11" fillId="0" borderId="33" xfId="0" applyNumberFormat="1" applyFont="1" applyBorder="1" applyAlignment="1">
      <alignment horizontal="right" vertical="top" wrapText="1"/>
    </xf>
    <xf numFmtId="164" fontId="1" fillId="0" borderId="41" xfId="0" applyNumberFormat="1" applyFont="1" applyBorder="1"/>
    <xf numFmtId="41" fontId="1" fillId="0" borderId="56" xfId="1" applyFont="1" applyBorder="1"/>
    <xf numFmtId="164" fontId="1" fillId="0" borderId="57" xfId="0" applyNumberFormat="1" applyFont="1" applyBorder="1"/>
    <xf numFmtId="41" fontId="11" fillId="0" borderId="57" xfId="0" applyNumberFormat="1" applyFont="1" applyBorder="1" applyAlignment="1">
      <alignment horizontal="right" vertical="top" wrapText="1"/>
    </xf>
    <xf numFmtId="0" fontId="1" fillId="0" borderId="57" xfId="0" applyFont="1" applyBorder="1"/>
    <xf numFmtId="164" fontId="1" fillId="0" borderId="58" xfId="0" applyNumberFormat="1" applyFont="1" applyBorder="1"/>
    <xf numFmtId="164" fontId="0" fillId="0" borderId="0" xfId="0" applyNumberFormat="1"/>
    <xf numFmtId="164" fontId="0" fillId="0" borderId="57" xfId="0" applyNumberFormat="1" applyBorder="1"/>
    <xf numFmtId="41" fontId="2" fillId="0" borderId="23" xfId="1" applyFont="1" applyBorder="1" applyAlignment="1">
      <alignment horizontal="right" vertical="center" wrapText="1"/>
    </xf>
    <xf numFmtId="49" fontId="2" fillId="2" borderId="54" xfId="0" applyNumberFormat="1" applyFont="1" applyFill="1" applyBorder="1"/>
    <xf numFmtId="3" fontId="2" fillId="2" borderId="54" xfId="0" applyNumberFormat="1" applyFont="1" applyFill="1" applyBorder="1"/>
    <xf numFmtId="3" fontId="2" fillId="2" borderId="48" xfId="0" applyNumberFormat="1" applyFont="1" applyFill="1" applyBorder="1"/>
    <xf numFmtId="49" fontId="14" fillId="2" borderId="54" xfId="0" quotePrefix="1" applyNumberFormat="1" applyFont="1" applyFill="1" applyBorder="1"/>
    <xf numFmtId="49" fontId="2" fillId="6" borderId="33" xfId="0" applyNumberFormat="1" applyFont="1" applyFill="1" applyBorder="1"/>
    <xf numFmtId="49" fontId="13" fillId="6" borderId="33" xfId="0" applyNumberFormat="1" applyFont="1" applyFill="1" applyBorder="1"/>
    <xf numFmtId="169" fontId="1" fillId="0" borderId="0" xfId="0" applyNumberFormat="1" applyFont="1" applyAlignment="1">
      <alignment vertical="center"/>
    </xf>
    <xf numFmtId="169" fontId="2" fillId="0" borderId="56" xfId="0" applyNumberFormat="1" applyFont="1" applyBorder="1"/>
    <xf numFmtId="169" fontId="2" fillId="0" borderId="57" xfId="0" applyNumberFormat="1" applyFont="1" applyBorder="1"/>
    <xf numFmtId="169" fontId="1" fillId="0" borderId="57" xfId="0" applyNumberFormat="1" applyFont="1" applyBorder="1"/>
    <xf numFmtId="169" fontId="2" fillId="0" borderId="58" xfId="0" applyNumberFormat="1" applyFont="1" applyBorder="1"/>
    <xf numFmtId="3" fontId="13" fillId="2" borderId="13" xfId="0" applyNumberFormat="1" applyFont="1" applyFill="1" applyBorder="1"/>
    <xf numFmtId="49" fontId="13" fillId="2" borderId="54" xfId="0" quotePrefix="1" applyNumberFormat="1" applyFont="1" applyFill="1" applyBorder="1"/>
    <xf numFmtId="49" fontId="2" fillId="0" borderId="0" xfId="0" applyNumberFormat="1" applyFont="1" applyAlignment="1">
      <alignment horizontal="center"/>
    </xf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4" fillId="0" borderId="26" xfId="0" applyFont="1" applyBorder="1"/>
    <xf numFmtId="0" fontId="1" fillId="0" borderId="24" xfId="0" applyFont="1" applyBorder="1" applyAlignment="1">
      <alignment horizontal="center" vertical="center"/>
    </xf>
    <xf numFmtId="0" fontId="4" fillId="0" borderId="27" xfId="0" applyFont="1" applyBorder="1"/>
    <xf numFmtId="0" fontId="1" fillId="0" borderId="24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vertical="top"/>
    </xf>
    <xf numFmtId="0" fontId="4" fillId="0" borderId="43" xfId="0" applyFont="1" applyBorder="1"/>
    <xf numFmtId="0" fontId="4" fillId="0" borderId="37" xfId="0" applyFont="1" applyBorder="1"/>
    <xf numFmtId="0" fontId="4" fillId="0" borderId="32" xfId="0" applyFont="1" applyBorder="1"/>
    <xf numFmtId="0" fontId="4" fillId="0" borderId="25" xfId="0" applyFont="1" applyBorder="1"/>
    <xf numFmtId="0" fontId="4" fillId="0" borderId="41" xfId="0" applyFont="1" applyBorder="1"/>
    <xf numFmtId="0" fontId="4" fillId="0" borderId="35" xfId="0" applyFont="1" applyBorder="1"/>
    <xf numFmtId="0" fontId="4" fillId="0" borderId="34" xfId="0" applyFont="1" applyBorder="1"/>
    <xf numFmtId="168" fontId="2" fillId="0" borderId="24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2" fillId="0" borderId="24" xfId="0" applyNumberFormat="1" applyFont="1" applyBorder="1" applyAlignment="1">
      <alignment horizontal="left" vertical="center"/>
    </xf>
    <xf numFmtId="3" fontId="11" fillId="0" borderId="0" xfId="0" applyNumberFormat="1" applyFont="1" applyAlignment="1">
      <alignment horizontal="left" vertical="top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990"/>
  <sheetViews>
    <sheetView tabSelected="1" workbookViewId="0">
      <selection activeCell="G46" sqref="G46"/>
    </sheetView>
  </sheetViews>
  <sheetFormatPr baseColWidth="10" defaultColWidth="14.42578125" defaultRowHeight="15" customHeight="1" x14ac:dyDescent="0.25"/>
  <cols>
    <col min="1" max="1" width="2.42578125" customWidth="1"/>
    <col min="2" max="2" width="5" customWidth="1"/>
    <col min="3" max="4" width="5.140625" customWidth="1"/>
    <col min="5" max="5" width="82.85546875" customWidth="1"/>
    <col min="6" max="9" width="14.7109375" customWidth="1"/>
    <col min="10" max="10" width="4.7109375" customWidth="1"/>
    <col min="11" max="11" width="16.5703125" customWidth="1"/>
    <col min="12" max="12" width="14.140625" customWidth="1"/>
    <col min="13" max="15" width="10" customWidth="1"/>
  </cols>
  <sheetData>
    <row r="1" spans="1:20" x14ac:dyDescent="0.25">
      <c r="A1" s="1"/>
      <c r="B1" s="2"/>
      <c r="C1" s="2"/>
      <c r="D1" s="2"/>
      <c r="E1" s="2"/>
      <c r="F1" s="3"/>
      <c r="G1" s="3"/>
      <c r="H1" s="3"/>
      <c r="I1" s="4"/>
      <c r="J1" s="1"/>
      <c r="K1" s="1"/>
      <c r="L1" s="1"/>
      <c r="M1" s="1"/>
      <c r="N1" s="1"/>
      <c r="O1" s="1"/>
    </row>
    <row r="2" spans="1:20" x14ac:dyDescent="0.25">
      <c r="A2" s="1"/>
      <c r="B2" s="373"/>
      <c r="C2" s="372"/>
      <c r="D2" s="2"/>
      <c r="E2" s="371" t="s">
        <v>0</v>
      </c>
      <c r="F2" s="372"/>
      <c r="G2" s="372"/>
      <c r="H2" s="3"/>
      <c r="I2" s="4"/>
      <c r="J2" s="1"/>
      <c r="K2" s="1"/>
      <c r="L2" s="1"/>
      <c r="M2" s="1"/>
      <c r="N2" s="1"/>
      <c r="O2" s="1"/>
    </row>
    <row r="3" spans="1:20" x14ac:dyDescent="0.25">
      <c r="A3" s="1"/>
      <c r="B3" s="373"/>
      <c r="C3" s="372"/>
      <c r="D3" s="2"/>
      <c r="E3" s="374" t="s">
        <v>1</v>
      </c>
      <c r="F3" s="372"/>
      <c r="G3" s="372"/>
      <c r="H3" s="3"/>
      <c r="I3" s="4"/>
      <c r="J3" s="1"/>
      <c r="K3" s="1"/>
      <c r="L3" s="1"/>
      <c r="M3" s="1"/>
      <c r="N3" s="1"/>
      <c r="O3" s="1"/>
    </row>
    <row r="4" spans="1:20" x14ac:dyDescent="0.25">
      <c r="A4" s="1"/>
      <c r="B4" s="2"/>
      <c r="C4" s="2"/>
      <c r="D4" s="2"/>
      <c r="E4" s="374" t="s">
        <v>2</v>
      </c>
      <c r="F4" s="372"/>
      <c r="G4" s="372"/>
      <c r="H4" s="3"/>
      <c r="I4" s="4"/>
      <c r="J4" s="1"/>
      <c r="K4" s="1"/>
      <c r="L4" s="1"/>
      <c r="M4" s="1"/>
      <c r="N4" s="1"/>
      <c r="O4" s="1"/>
    </row>
    <row r="5" spans="1:20" x14ac:dyDescent="0.25">
      <c r="A5" s="1"/>
      <c r="B5" s="2"/>
      <c r="C5" s="6"/>
      <c r="D5" s="6"/>
      <c r="E5" s="371" t="s">
        <v>3</v>
      </c>
      <c r="F5" s="372"/>
      <c r="G5" s="372"/>
      <c r="H5" s="372"/>
      <c r="I5" s="4"/>
      <c r="J5" s="1"/>
      <c r="K5" s="1"/>
      <c r="L5" s="1"/>
      <c r="M5" s="1"/>
      <c r="N5" s="1"/>
      <c r="O5" s="1"/>
    </row>
    <row r="6" spans="1:20" x14ac:dyDescent="0.25">
      <c r="A6" s="1"/>
      <c r="B6" s="2"/>
      <c r="C6" s="2"/>
      <c r="D6" s="2"/>
      <c r="E6" s="2"/>
      <c r="F6" s="3">
        <f>F9-F25</f>
        <v>0</v>
      </c>
      <c r="G6" s="3">
        <f t="shared" ref="G6:H6" si="0">+G9-G25</f>
        <v>0</v>
      </c>
      <c r="H6" s="3">
        <f t="shared" si="0"/>
        <v>0</v>
      </c>
      <c r="I6" s="4"/>
      <c r="J6" s="1"/>
      <c r="K6" s="1"/>
      <c r="L6" s="1"/>
      <c r="M6" s="1"/>
      <c r="N6" s="1"/>
      <c r="O6" s="1"/>
    </row>
    <row r="7" spans="1:20" x14ac:dyDescent="0.25">
      <c r="A7" s="1"/>
      <c r="B7" s="2"/>
      <c r="C7" s="2"/>
      <c r="D7" s="2"/>
      <c r="E7" s="2"/>
      <c r="F7" s="3"/>
      <c r="G7" s="3"/>
      <c r="H7" s="3"/>
      <c r="I7" s="4"/>
      <c r="J7" s="1"/>
      <c r="K7" s="1"/>
      <c r="L7" s="1"/>
      <c r="M7" s="1"/>
      <c r="N7" s="1"/>
      <c r="O7" s="1"/>
    </row>
    <row r="8" spans="1:20" ht="36" customHeight="1" x14ac:dyDescent="0.25">
      <c r="A8" s="1"/>
      <c r="B8" s="7" t="s">
        <v>4</v>
      </c>
      <c r="C8" s="8" t="s">
        <v>5</v>
      </c>
      <c r="D8" s="8" t="s">
        <v>6</v>
      </c>
      <c r="E8" s="9" t="s">
        <v>7</v>
      </c>
      <c r="F8" s="10" t="s">
        <v>8</v>
      </c>
      <c r="G8" s="10" t="s">
        <v>9</v>
      </c>
      <c r="H8" s="11" t="s">
        <v>10</v>
      </c>
      <c r="I8" s="12" t="s">
        <v>11</v>
      </c>
      <c r="J8" s="1"/>
      <c r="K8" s="1"/>
      <c r="L8" s="13"/>
      <c r="M8" s="1"/>
      <c r="N8" s="1"/>
      <c r="O8" s="1"/>
    </row>
    <row r="9" spans="1:20" ht="15.75" customHeight="1" x14ac:dyDescent="0.25">
      <c r="A9" s="14"/>
      <c r="B9" s="7"/>
      <c r="C9" s="15"/>
      <c r="D9" s="8"/>
      <c r="E9" s="16" t="s">
        <v>12</v>
      </c>
      <c r="F9" s="17">
        <f t="shared" ref="F9:G9" si="1">+F10+F13+F17+F24+F22</f>
        <v>40123745</v>
      </c>
      <c r="G9" s="18">
        <f t="shared" si="1"/>
        <v>3901783</v>
      </c>
      <c r="H9" s="19">
        <f t="shared" ref="H9:H18" si="2">+F9+G9</f>
        <v>44025528</v>
      </c>
      <c r="I9" s="20">
        <f>IFERROR(H9/F9-1,"")</f>
        <v>9.7243739336893897E-2</v>
      </c>
      <c r="J9" s="14"/>
      <c r="K9" s="14"/>
      <c r="L9" s="14"/>
      <c r="M9" s="14"/>
      <c r="N9" s="14"/>
      <c r="O9" s="14"/>
    </row>
    <row r="10" spans="1:20" ht="15" customHeight="1" x14ac:dyDescent="0.25">
      <c r="A10" s="1"/>
      <c r="B10" s="21" t="s">
        <v>13</v>
      </c>
      <c r="C10" s="22" t="s">
        <v>14</v>
      </c>
      <c r="D10" s="21" t="s">
        <v>15</v>
      </c>
      <c r="E10" s="22" t="s">
        <v>16</v>
      </c>
      <c r="F10" s="23">
        <f t="shared" ref="F10:F11" si="3">+F11</f>
        <v>10</v>
      </c>
      <c r="G10" s="24">
        <f>+'Decretos 050501'!F12</f>
        <v>0</v>
      </c>
      <c r="H10" s="25">
        <f t="shared" si="2"/>
        <v>10</v>
      </c>
      <c r="I10" s="26">
        <f>IFERROR(H10/F10-1,"0,00%")</f>
        <v>0</v>
      </c>
      <c r="J10" s="27"/>
      <c r="K10" s="27"/>
      <c r="L10" s="1"/>
      <c r="M10" s="1"/>
      <c r="N10" s="1"/>
      <c r="O10" s="1"/>
    </row>
    <row r="11" spans="1:20" ht="15" customHeight="1" x14ac:dyDescent="0.25">
      <c r="A11" s="1"/>
      <c r="B11" s="28"/>
      <c r="C11" s="22" t="s">
        <v>17</v>
      </c>
      <c r="D11" s="28"/>
      <c r="E11" s="29" t="s">
        <v>18</v>
      </c>
      <c r="F11" s="25">
        <f t="shared" si="3"/>
        <v>10</v>
      </c>
      <c r="G11" s="30">
        <f>+'Decretos 050501'!F13</f>
        <v>0</v>
      </c>
      <c r="H11" s="31">
        <f t="shared" si="2"/>
        <v>10</v>
      </c>
      <c r="I11" s="26">
        <v>0</v>
      </c>
      <c r="J11" s="27"/>
      <c r="K11" s="27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25">
      <c r="A12" s="1"/>
      <c r="B12" s="28"/>
      <c r="C12" s="22"/>
      <c r="D12" s="28" t="s">
        <v>19</v>
      </c>
      <c r="E12" s="32" t="s">
        <v>20</v>
      </c>
      <c r="F12" s="31">
        <v>10</v>
      </c>
      <c r="G12" s="30">
        <f>+'Decretos 050501'!F14</f>
        <v>0</v>
      </c>
      <c r="H12" s="31">
        <f t="shared" si="2"/>
        <v>10</v>
      </c>
      <c r="I12" s="26">
        <v>0</v>
      </c>
      <c r="J12" s="27"/>
      <c r="K12" s="27"/>
      <c r="L12" s="13"/>
      <c r="M12" s="1"/>
      <c r="N12" s="1"/>
      <c r="O12" s="1"/>
      <c r="P12" s="1"/>
      <c r="Q12" s="1"/>
      <c r="R12" s="1"/>
      <c r="S12" s="1"/>
      <c r="T12" s="1"/>
    </row>
    <row r="13" spans="1:20" ht="15" customHeight="1" x14ac:dyDescent="0.25">
      <c r="A13" s="1"/>
      <c r="B13" s="28" t="s">
        <v>21</v>
      </c>
      <c r="C13" s="22" t="s">
        <v>14</v>
      </c>
      <c r="D13" s="28" t="s">
        <v>15</v>
      </c>
      <c r="E13" s="22" t="s">
        <v>22</v>
      </c>
      <c r="F13" s="25">
        <f>+F14+F15+F16</f>
        <v>178388</v>
      </c>
      <c r="G13" s="33">
        <f>SUM(G14:G16)</f>
        <v>0</v>
      </c>
      <c r="H13" s="25">
        <f t="shared" si="2"/>
        <v>178388</v>
      </c>
      <c r="I13" s="26">
        <f t="shared" ref="I13:I38" si="4">IFERROR(H13/F13-1,"")</f>
        <v>0</v>
      </c>
      <c r="J13" s="27"/>
      <c r="K13" s="27"/>
      <c r="L13" s="1"/>
      <c r="M13" s="1"/>
      <c r="N13" s="1"/>
      <c r="O13" s="1"/>
    </row>
    <row r="14" spans="1:20" ht="15" customHeight="1" x14ac:dyDescent="0.25">
      <c r="A14" s="1"/>
      <c r="B14" s="34" t="s">
        <v>23</v>
      </c>
      <c r="C14" s="35" t="s">
        <v>24</v>
      </c>
      <c r="D14" s="34" t="s">
        <v>15</v>
      </c>
      <c r="E14" s="35" t="s">
        <v>25</v>
      </c>
      <c r="F14" s="31">
        <v>178368</v>
      </c>
      <c r="G14" s="30">
        <f>+'Decretos 050501'!F16</f>
        <v>0</v>
      </c>
      <c r="H14" s="31">
        <f t="shared" si="2"/>
        <v>178368</v>
      </c>
      <c r="I14" s="26">
        <f t="shared" si="4"/>
        <v>0</v>
      </c>
      <c r="J14" s="27"/>
      <c r="K14" s="27"/>
      <c r="L14" s="1"/>
      <c r="M14" s="1"/>
      <c r="N14" s="1"/>
      <c r="O14" s="1"/>
    </row>
    <row r="15" spans="1:20" ht="15" customHeight="1" x14ac:dyDescent="0.25">
      <c r="A15" s="1"/>
      <c r="B15" s="34"/>
      <c r="C15" s="35" t="s">
        <v>26</v>
      </c>
      <c r="D15" s="34"/>
      <c r="E15" s="35" t="s">
        <v>27</v>
      </c>
      <c r="F15" s="31">
        <v>10</v>
      </c>
      <c r="G15" s="30">
        <f>+'Decretos 050501'!F17</f>
        <v>0</v>
      </c>
      <c r="H15" s="31">
        <f t="shared" si="2"/>
        <v>10</v>
      </c>
      <c r="I15" s="26">
        <f t="shared" si="4"/>
        <v>0</v>
      </c>
      <c r="J15" s="27"/>
      <c r="K15" s="27"/>
      <c r="L15" s="36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25">
      <c r="A16" s="1"/>
      <c r="B16" s="34"/>
      <c r="C16" s="35" t="s">
        <v>28</v>
      </c>
      <c r="D16" s="34"/>
      <c r="E16" s="35" t="s">
        <v>29</v>
      </c>
      <c r="F16" s="31">
        <v>10</v>
      </c>
      <c r="G16" s="30">
        <f>+'Decretos 050501'!F18</f>
        <v>0</v>
      </c>
      <c r="H16" s="31">
        <f t="shared" si="2"/>
        <v>10</v>
      </c>
      <c r="I16" s="26">
        <f t="shared" si="4"/>
        <v>0</v>
      </c>
      <c r="J16" s="27"/>
      <c r="K16" s="27"/>
      <c r="L16" s="1"/>
      <c r="M16" s="1"/>
      <c r="N16" s="1"/>
      <c r="O16" s="1"/>
      <c r="P16" s="1"/>
      <c r="Q16" s="1"/>
      <c r="R16" s="1"/>
      <c r="S16" s="1"/>
      <c r="T16" s="1"/>
    </row>
    <row r="17" spans="1:20" ht="15" customHeight="1" x14ac:dyDescent="0.25">
      <c r="A17" s="1"/>
      <c r="B17" s="28" t="s">
        <v>30</v>
      </c>
      <c r="C17" s="22" t="s">
        <v>14</v>
      </c>
      <c r="D17" s="28" t="s">
        <v>15</v>
      </c>
      <c r="E17" s="22" t="s">
        <v>31</v>
      </c>
      <c r="F17" s="25">
        <f>+F18+F21</f>
        <v>39945327</v>
      </c>
      <c r="G17" s="33">
        <f>+'Decretos 050501'!F19</f>
        <v>3408045</v>
      </c>
      <c r="H17" s="25">
        <f t="shared" si="2"/>
        <v>43353372</v>
      </c>
      <c r="I17" s="26">
        <f t="shared" si="4"/>
        <v>8.5317739419181526E-2</v>
      </c>
      <c r="J17" s="27"/>
      <c r="K17" s="27"/>
      <c r="L17" s="1"/>
      <c r="M17" s="1"/>
      <c r="N17" s="1"/>
      <c r="O17" s="1"/>
    </row>
    <row r="18" spans="1:20" ht="15" customHeight="1" x14ac:dyDescent="0.25">
      <c r="A18" s="1"/>
      <c r="B18" s="34" t="s">
        <v>23</v>
      </c>
      <c r="C18" s="35" t="s">
        <v>24</v>
      </c>
      <c r="D18" s="34" t="s">
        <v>15</v>
      </c>
      <c r="E18" s="35" t="s">
        <v>32</v>
      </c>
      <c r="F18" s="31">
        <f>+F19+F20</f>
        <v>23493518</v>
      </c>
      <c r="G18" s="30">
        <f>+'Decretos 050501'!F20</f>
        <v>3408045</v>
      </c>
      <c r="H18" s="31">
        <f t="shared" si="2"/>
        <v>26901563</v>
      </c>
      <c r="I18" s="26">
        <f t="shared" si="4"/>
        <v>0.14506320424212338</v>
      </c>
      <c r="J18" s="27"/>
      <c r="K18" s="37"/>
      <c r="L18" s="1"/>
      <c r="M18" s="1"/>
      <c r="N18" s="1"/>
      <c r="O18" s="1"/>
    </row>
    <row r="19" spans="1:20" ht="15" customHeight="1" x14ac:dyDescent="0.25">
      <c r="A19" s="1"/>
      <c r="B19" s="34"/>
      <c r="C19" s="35"/>
      <c r="D19" s="34" t="s">
        <v>33</v>
      </c>
      <c r="E19" s="35" t="s">
        <v>34</v>
      </c>
      <c r="F19" s="31">
        <f>+F26</f>
        <v>20227651</v>
      </c>
      <c r="G19" s="30">
        <f>+'Decretos 050501'!F21</f>
        <v>0</v>
      </c>
      <c r="H19" s="31">
        <f>H26</f>
        <v>19823098</v>
      </c>
      <c r="I19" s="26">
        <f t="shared" si="4"/>
        <v>-1.9999999011254488E-2</v>
      </c>
      <c r="J19" s="27"/>
      <c r="K19" s="37"/>
      <c r="L19" s="1"/>
      <c r="M19" s="1"/>
      <c r="N19" s="1"/>
      <c r="O19" s="1"/>
    </row>
    <row r="20" spans="1:20" ht="15" customHeight="1" x14ac:dyDescent="0.25">
      <c r="A20" s="1"/>
      <c r="B20" s="34"/>
      <c r="C20" s="35"/>
      <c r="D20" s="34" t="s">
        <v>35</v>
      </c>
      <c r="E20" s="35" t="s">
        <v>36</v>
      </c>
      <c r="F20" s="31">
        <v>3265867</v>
      </c>
      <c r="G20" s="30">
        <f>+'Decretos 050501'!F22</f>
        <v>3971755</v>
      </c>
      <c r="H20" s="31">
        <f>H18-H19</f>
        <v>7078465</v>
      </c>
      <c r="I20" s="26">
        <f t="shared" si="4"/>
        <v>1.1674076133535136</v>
      </c>
      <c r="J20" s="27"/>
      <c r="K20" s="37"/>
      <c r="L20" s="13"/>
      <c r="M20" s="1"/>
      <c r="N20" s="1"/>
      <c r="O20" s="1"/>
    </row>
    <row r="21" spans="1:20" ht="15" customHeight="1" x14ac:dyDescent="0.25">
      <c r="A21" s="1"/>
      <c r="B21" s="34" t="s">
        <v>23</v>
      </c>
      <c r="C21" s="35" t="s">
        <v>37</v>
      </c>
      <c r="D21" s="34" t="s">
        <v>15</v>
      </c>
      <c r="E21" s="35" t="s">
        <v>38</v>
      </c>
      <c r="F21" s="31">
        <f>+F43+F44+F45+F46</f>
        <v>16451809</v>
      </c>
      <c r="G21" s="30">
        <f>+'Decretos 050501'!F23</f>
        <v>0</v>
      </c>
      <c r="H21" s="31">
        <f t="shared" ref="H21:H46" si="5">+F21+G21</f>
        <v>16451809</v>
      </c>
      <c r="I21" s="26">
        <f t="shared" si="4"/>
        <v>0</v>
      </c>
      <c r="J21" s="27"/>
      <c r="K21" s="37"/>
      <c r="L21" s="1"/>
      <c r="M21" s="1"/>
      <c r="N21" s="1"/>
      <c r="O21" s="1"/>
    </row>
    <row r="22" spans="1:20" ht="15" customHeight="1" x14ac:dyDescent="0.25">
      <c r="A22" s="1"/>
      <c r="B22" s="28" t="s">
        <v>39</v>
      </c>
      <c r="C22" s="22"/>
      <c r="D22" s="28"/>
      <c r="E22" s="22" t="s">
        <v>40</v>
      </c>
      <c r="F22" s="25">
        <f>+F23</f>
        <v>10</v>
      </c>
      <c r="G22" s="33">
        <f>+'Decretos 050501'!F24</f>
        <v>0</v>
      </c>
      <c r="H22" s="25">
        <f t="shared" si="5"/>
        <v>10</v>
      </c>
      <c r="I22" s="38">
        <f t="shared" si="4"/>
        <v>0</v>
      </c>
      <c r="J22" s="27"/>
      <c r="K22" s="27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 x14ac:dyDescent="0.25">
      <c r="A23" s="1"/>
      <c r="B23" s="34"/>
      <c r="C23" s="35" t="s">
        <v>41</v>
      </c>
      <c r="D23" s="34"/>
      <c r="E23" s="35" t="s">
        <v>42</v>
      </c>
      <c r="F23" s="31">
        <v>10</v>
      </c>
      <c r="G23" s="30">
        <f>+'Decretos 050501'!F25</f>
        <v>0</v>
      </c>
      <c r="H23" s="31">
        <f t="shared" si="5"/>
        <v>10</v>
      </c>
      <c r="I23" s="26">
        <f t="shared" si="4"/>
        <v>0</v>
      </c>
      <c r="J23" s="27"/>
      <c r="K23" s="27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39" t="s">
        <v>43</v>
      </c>
      <c r="C24" s="22" t="s">
        <v>14</v>
      </c>
      <c r="D24" s="39" t="s">
        <v>15</v>
      </c>
      <c r="E24" s="22" t="s">
        <v>44</v>
      </c>
      <c r="F24" s="40">
        <f>+F46</f>
        <v>10</v>
      </c>
      <c r="G24" s="41">
        <f>+'Decretos 050501'!F26</f>
        <v>493738</v>
      </c>
      <c r="H24" s="25">
        <f t="shared" si="5"/>
        <v>493748</v>
      </c>
      <c r="I24" s="26">
        <f t="shared" si="4"/>
        <v>49373.8</v>
      </c>
      <c r="J24" s="1"/>
      <c r="K24" s="1"/>
      <c r="L24" s="1"/>
      <c r="M24" s="1"/>
      <c r="N24" s="1"/>
      <c r="O24" s="1"/>
    </row>
    <row r="25" spans="1:20" ht="15.75" customHeight="1" x14ac:dyDescent="0.25">
      <c r="A25" s="14"/>
      <c r="B25" s="42"/>
      <c r="C25" s="43"/>
      <c r="D25" s="43"/>
      <c r="E25" s="44" t="s">
        <v>45</v>
      </c>
      <c r="F25" s="45">
        <f t="shared" ref="F25:G25" si="6">+F26+F27+F29+F36+F42+F34+F28</f>
        <v>40123745</v>
      </c>
      <c r="G25" s="45">
        <f t="shared" si="6"/>
        <v>3901783</v>
      </c>
      <c r="H25" s="46">
        <f t="shared" si="5"/>
        <v>44025528</v>
      </c>
      <c r="I25" s="47">
        <f t="shared" si="4"/>
        <v>9.7243739336893897E-2</v>
      </c>
      <c r="J25" s="14"/>
      <c r="K25" s="14"/>
      <c r="L25" s="14"/>
      <c r="M25" s="14"/>
      <c r="N25" s="14"/>
      <c r="O25" s="14"/>
    </row>
    <row r="26" spans="1:20" ht="15.75" customHeight="1" x14ac:dyDescent="0.25">
      <c r="A26" s="1"/>
      <c r="B26" s="48" t="s">
        <v>46</v>
      </c>
      <c r="C26" s="21" t="s">
        <v>14</v>
      </c>
      <c r="D26" s="49" t="s">
        <v>15</v>
      </c>
      <c r="E26" s="50" t="s">
        <v>47</v>
      </c>
      <c r="F26" s="23">
        <v>20227651</v>
      </c>
      <c r="G26" s="23">
        <f>+'Decretos 050501'!F28</f>
        <v>-404553</v>
      </c>
      <c r="H26" s="23">
        <f t="shared" si="5"/>
        <v>19823098</v>
      </c>
      <c r="I26" s="51">
        <f t="shared" si="4"/>
        <v>-1.9999999011254488E-2</v>
      </c>
      <c r="J26" s="27"/>
      <c r="K26" s="27"/>
      <c r="L26" s="13"/>
      <c r="M26" s="1"/>
      <c r="N26" s="1"/>
      <c r="O26" s="1"/>
    </row>
    <row r="27" spans="1:20" ht="15.75" customHeight="1" x14ac:dyDescent="0.25">
      <c r="A27" s="1"/>
      <c r="B27" s="42" t="s">
        <v>48</v>
      </c>
      <c r="C27" s="28" t="s">
        <v>14</v>
      </c>
      <c r="D27" s="52" t="s">
        <v>15</v>
      </c>
      <c r="E27" s="22" t="s">
        <v>49</v>
      </c>
      <c r="F27" s="25">
        <v>2943989</v>
      </c>
      <c r="G27" s="31">
        <f>+'Decretos 050501'!F29</f>
        <v>1523370</v>
      </c>
      <c r="H27" s="25">
        <f t="shared" si="5"/>
        <v>4467359</v>
      </c>
      <c r="I27" s="53">
        <f t="shared" si="4"/>
        <v>0.51745098232364328</v>
      </c>
      <c r="J27" s="27"/>
      <c r="K27" s="27"/>
      <c r="L27" s="1"/>
      <c r="M27" s="1"/>
      <c r="N27" s="1"/>
      <c r="O27" s="1"/>
    </row>
    <row r="28" spans="1:20" ht="15.75" customHeight="1" x14ac:dyDescent="0.25">
      <c r="A28" s="1"/>
      <c r="B28" s="42" t="s">
        <v>50</v>
      </c>
      <c r="C28" s="28"/>
      <c r="D28" s="52"/>
      <c r="E28" s="22" t="s">
        <v>51</v>
      </c>
      <c r="F28" s="25">
        <v>10</v>
      </c>
      <c r="G28" s="31">
        <f>+'Decretos 050501'!F30</f>
        <v>0</v>
      </c>
      <c r="H28" s="25">
        <f t="shared" si="5"/>
        <v>10</v>
      </c>
      <c r="I28" s="53">
        <f t="shared" si="4"/>
        <v>0</v>
      </c>
      <c r="J28" s="1"/>
      <c r="K28" s="1"/>
      <c r="L28" s="13"/>
      <c r="M28" s="1"/>
      <c r="N28" s="1"/>
      <c r="O28" s="1"/>
    </row>
    <row r="29" spans="1:20" ht="15.75" customHeight="1" x14ac:dyDescent="0.25">
      <c r="A29" s="1"/>
      <c r="B29" s="42" t="s">
        <v>52</v>
      </c>
      <c r="C29" s="34" t="s">
        <v>14</v>
      </c>
      <c r="D29" s="54" t="s">
        <v>15</v>
      </c>
      <c r="E29" s="22" t="s">
        <v>16</v>
      </c>
      <c r="F29" s="25">
        <f>+F30+F32</f>
        <v>82773</v>
      </c>
      <c r="G29" s="25">
        <f>+'Decretos 050501'!F33</f>
        <v>1102000</v>
      </c>
      <c r="H29" s="25">
        <f t="shared" si="5"/>
        <v>1184773</v>
      </c>
      <c r="I29" s="53">
        <f t="shared" si="4"/>
        <v>13.313520109214357</v>
      </c>
      <c r="J29" s="27"/>
      <c r="K29" s="27"/>
      <c r="L29" s="1"/>
      <c r="M29" s="1"/>
      <c r="N29" s="1"/>
      <c r="O29" s="1"/>
    </row>
    <row r="30" spans="1:20" ht="15.75" customHeight="1" x14ac:dyDescent="0.25">
      <c r="A30" s="1"/>
      <c r="B30" s="55" t="s">
        <v>23</v>
      </c>
      <c r="C30" s="34" t="s">
        <v>37</v>
      </c>
      <c r="D30" s="54" t="s">
        <v>15</v>
      </c>
      <c r="E30" s="35" t="s">
        <v>53</v>
      </c>
      <c r="F30" s="31">
        <f>SUM(F31)</f>
        <v>10</v>
      </c>
      <c r="G30" s="31">
        <f>+'Decretos 050501'!F34</f>
        <v>400000</v>
      </c>
      <c r="H30" s="31">
        <f t="shared" si="5"/>
        <v>400010</v>
      </c>
      <c r="I30" s="53">
        <f t="shared" si="4"/>
        <v>40000</v>
      </c>
      <c r="J30" s="27"/>
      <c r="K30" s="27"/>
      <c r="L30" s="1"/>
      <c r="M30" s="1"/>
      <c r="N30" s="1"/>
      <c r="O30" s="1"/>
    </row>
    <row r="31" spans="1:20" ht="15.75" customHeight="1" x14ac:dyDescent="0.25">
      <c r="A31" s="1"/>
      <c r="B31" s="55"/>
      <c r="C31" s="34" t="s">
        <v>14</v>
      </c>
      <c r="D31" s="54" t="s">
        <v>54</v>
      </c>
      <c r="E31" s="35" t="s">
        <v>55</v>
      </c>
      <c r="F31" s="31">
        <v>10</v>
      </c>
      <c r="G31" s="31">
        <f>+'Decretos 050501'!F35</f>
        <v>0</v>
      </c>
      <c r="H31" s="31">
        <f t="shared" si="5"/>
        <v>10</v>
      </c>
      <c r="I31" s="53">
        <f t="shared" si="4"/>
        <v>0</v>
      </c>
      <c r="J31" s="27"/>
      <c r="K31" s="27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55"/>
      <c r="C32" s="34" t="s">
        <v>30</v>
      </c>
      <c r="D32" s="54"/>
      <c r="E32" s="35" t="s">
        <v>56</v>
      </c>
      <c r="F32" s="31">
        <f>+F33</f>
        <v>82763</v>
      </c>
      <c r="G32" s="31">
        <f>+'Decretos 050501'!F40</f>
        <v>0</v>
      </c>
      <c r="H32" s="31">
        <f t="shared" si="5"/>
        <v>82763</v>
      </c>
      <c r="I32" s="53">
        <f t="shared" si="4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55"/>
      <c r="C33" s="34"/>
      <c r="D33" s="54" t="s">
        <v>57</v>
      </c>
      <c r="E33" s="56" t="s">
        <v>58</v>
      </c>
      <c r="F33" s="31">
        <v>82763</v>
      </c>
      <c r="G33" s="31">
        <f>+'Decretos 050501'!F41</f>
        <v>0</v>
      </c>
      <c r="H33" s="31">
        <f t="shared" si="5"/>
        <v>82763</v>
      </c>
      <c r="I33" s="53">
        <f t="shared" si="4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42" t="s">
        <v>59</v>
      </c>
      <c r="C34" s="57"/>
      <c r="D34" s="54"/>
      <c r="E34" s="22" t="s">
        <v>60</v>
      </c>
      <c r="F34" s="25">
        <f>+F35</f>
        <v>178378</v>
      </c>
      <c r="G34" s="25">
        <f>+'Decretos 050501'!F42</f>
        <v>0</v>
      </c>
      <c r="H34" s="25">
        <f t="shared" si="5"/>
        <v>178378</v>
      </c>
      <c r="I34" s="53">
        <f t="shared" si="4"/>
        <v>0</v>
      </c>
      <c r="J34" s="27"/>
      <c r="K34" s="27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42"/>
      <c r="C35" s="34" t="s">
        <v>61</v>
      </c>
      <c r="D35" s="54"/>
      <c r="E35" s="35" t="s">
        <v>62</v>
      </c>
      <c r="F35" s="31">
        <v>178378</v>
      </c>
      <c r="G35" s="31">
        <f>+'Decretos 050501'!F43</f>
        <v>0</v>
      </c>
      <c r="H35" s="31">
        <f t="shared" si="5"/>
        <v>178378</v>
      </c>
      <c r="I35" s="53">
        <f t="shared" si="4"/>
        <v>0</v>
      </c>
      <c r="J35" s="27"/>
      <c r="K35" s="27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42" t="s">
        <v>63</v>
      </c>
      <c r="C36" s="28" t="s">
        <v>14</v>
      </c>
      <c r="D36" s="52" t="s">
        <v>15</v>
      </c>
      <c r="E36" s="22" t="s">
        <v>64</v>
      </c>
      <c r="F36" s="25">
        <f>+SUM(F37:F41)</f>
        <v>239135</v>
      </c>
      <c r="G36" s="25">
        <f>+'Decretos 050501'!F44</f>
        <v>-11957</v>
      </c>
      <c r="H36" s="25">
        <f t="shared" si="5"/>
        <v>227178</v>
      </c>
      <c r="I36" s="53">
        <f t="shared" si="4"/>
        <v>-5.0001045434587166E-2</v>
      </c>
      <c r="J36" s="27"/>
      <c r="K36" s="27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42"/>
      <c r="C37" s="34" t="s">
        <v>37</v>
      </c>
      <c r="D37" s="54" t="s">
        <v>15</v>
      </c>
      <c r="E37" s="58" t="s">
        <v>65</v>
      </c>
      <c r="F37" s="31">
        <v>26050</v>
      </c>
      <c r="G37" s="31">
        <f>+'Decretos 050501'!F45</f>
        <v>0</v>
      </c>
      <c r="H37" s="31">
        <f t="shared" si="5"/>
        <v>26050</v>
      </c>
      <c r="I37" s="53">
        <f t="shared" si="4"/>
        <v>0</v>
      </c>
      <c r="J37" s="27"/>
      <c r="K37" s="27"/>
      <c r="L37" s="1"/>
      <c r="M37" s="1"/>
      <c r="N37" s="1"/>
      <c r="O37" s="1"/>
    </row>
    <row r="38" spans="1:20" ht="14.25" hidden="1" customHeight="1" x14ac:dyDescent="0.25">
      <c r="A38" s="1"/>
      <c r="B38" s="42"/>
      <c r="C38" s="34" t="s">
        <v>66</v>
      </c>
      <c r="D38" s="54"/>
      <c r="E38" s="35" t="s">
        <v>67</v>
      </c>
      <c r="F38" s="31">
        <v>0</v>
      </c>
      <c r="G38" s="31">
        <f>+'Decretos 050501'!F46</f>
        <v>0</v>
      </c>
      <c r="H38" s="31">
        <f t="shared" si="5"/>
        <v>0</v>
      </c>
      <c r="I38" s="53" t="str">
        <f t="shared" si="4"/>
        <v/>
      </c>
      <c r="J38" s="27"/>
      <c r="K38" s="27"/>
      <c r="L38" s="1"/>
      <c r="M38" s="1"/>
      <c r="N38" s="1"/>
      <c r="O38" s="1"/>
    </row>
    <row r="39" spans="1:20" ht="14.25" hidden="1" customHeight="1" x14ac:dyDescent="0.25">
      <c r="A39" s="1"/>
      <c r="B39" s="42"/>
      <c r="C39" s="59" t="s">
        <v>13</v>
      </c>
      <c r="D39" s="54"/>
      <c r="E39" s="35" t="s">
        <v>68</v>
      </c>
      <c r="F39" s="31">
        <v>0</v>
      </c>
      <c r="G39" s="31">
        <f>+'Decretos 050501'!F47</f>
        <v>0</v>
      </c>
      <c r="H39" s="31">
        <f t="shared" si="5"/>
        <v>0</v>
      </c>
      <c r="I39" s="53"/>
      <c r="J39" s="27"/>
      <c r="K39" s="27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hidden="1" customHeight="1" x14ac:dyDescent="0.25">
      <c r="A40" s="1"/>
      <c r="B40" s="42"/>
      <c r="C40" s="34" t="s">
        <v>69</v>
      </c>
      <c r="D40" s="52"/>
      <c r="E40" s="58" t="s">
        <v>70</v>
      </c>
      <c r="F40" s="25">
        <v>0</v>
      </c>
      <c r="G40" s="31">
        <f>+'Decretos 050501'!F48</f>
        <v>0</v>
      </c>
      <c r="H40" s="31">
        <f t="shared" si="5"/>
        <v>0</v>
      </c>
      <c r="I40" s="53" t="str">
        <f t="shared" ref="I40:I46" si="7">IFERROR(H40/F40-1,"")</f>
        <v/>
      </c>
      <c r="J40" s="27"/>
      <c r="K40" s="27"/>
      <c r="L40" s="1"/>
      <c r="M40" s="1"/>
      <c r="N40" s="1"/>
      <c r="O40" s="1"/>
    </row>
    <row r="41" spans="1:20" ht="15.75" customHeight="1" x14ac:dyDescent="0.25">
      <c r="A41" s="1"/>
      <c r="B41" s="55" t="s">
        <v>23</v>
      </c>
      <c r="C41" s="34" t="s">
        <v>71</v>
      </c>
      <c r="D41" s="54" t="s">
        <v>15</v>
      </c>
      <c r="E41" s="35" t="s">
        <v>72</v>
      </c>
      <c r="F41" s="31">
        <v>213085</v>
      </c>
      <c r="G41" s="31">
        <f>+'Decretos 050501'!F49</f>
        <v>-11957</v>
      </c>
      <c r="H41" s="31">
        <f t="shared" si="5"/>
        <v>201128</v>
      </c>
      <c r="I41" s="53">
        <f t="shared" si="7"/>
        <v>-5.6113757420747534E-2</v>
      </c>
      <c r="J41" s="27"/>
      <c r="K41" s="27"/>
      <c r="L41" s="1"/>
      <c r="M41" s="1"/>
      <c r="N41" s="1"/>
      <c r="O41" s="1"/>
    </row>
    <row r="42" spans="1:20" ht="15.75" customHeight="1" x14ac:dyDescent="0.25">
      <c r="A42" s="1"/>
      <c r="B42" s="42" t="s">
        <v>73</v>
      </c>
      <c r="C42" s="28" t="s">
        <v>14</v>
      </c>
      <c r="D42" s="52" t="s">
        <v>15</v>
      </c>
      <c r="E42" s="22" t="s">
        <v>74</v>
      </c>
      <c r="F42" s="25">
        <f>SUM(F43:F46)</f>
        <v>16451809</v>
      </c>
      <c r="G42" s="25">
        <f>+'Decretos 050501'!F50</f>
        <v>1692923</v>
      </c>
      <c r="H42" s="25">
        <f t="shared" si="5"/>
        <v>18144732</v>
      </c>
      <c r="I42" s="53">
        <f t="shared" si="7"/>
        <v>0.10290193619437238</v>
      </c>
      <c r="J42" s="27"/>
      <c r="K42" s="27"/>
      <c r="L42" s="1"/>
      <c r="M42" s="1"/>
      <c r="N42" s="1"/>
      <c r="O42" s="1"/>
    </row>
    <row r="43" spans="1:20" ht="15.75" customHeight="1" x14ac:dyDescent="0.25">
      <c r="A43" s="1"/>
      <c r="B43" s="55" t="s">
        <v>23</v>
      </c>
      <c r="C43" s="34" t="s">
        <v>26</v>
      </c>
      <c r="D43" s="54" t="s">
        <v>15</v>
      </c>
      <c r="E43" s="35" t="s">
        <v>75</v>
      </c>
      <c r="F43" s="31">
        <v>13716466</v>
      </c>
      <c r="G43" s="31">
        <f>+'Decretos 050501'!F51</f>
        <v>0</v>
      </c>
      <c r="H43" s="31">
        <f t="shared" si="5"/>
        <v>13716466</v>
      </c>
      <c r="I43" s="53">
        <f t="shared" si="7"/>
        <v>0</v>
      </c>
      <c r="J43" s="27"/>
      <c r="K43" s="27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55" t="s">
        <v>23</v>
      </c>
      <c r="C44" s="34" t="s">
        <v>76</v>
      </c>
      <c r="D44" s="54" t="s">
        <v>15</v>
      </c>
      <c r="E44" s="35" t="s">
        <v>77</v>
      </c>
      <c r="F44" s="31">
        <v>2528207</v>
      </c>
      <c r="G44" s="31">
        <f>+'Decretos 050501'!F52</f>
        <v>0</v>
      </c>
      <c r="H44" s="31">
        <f t="shared" si="5"/>
        <v>2528207</v>
      </c>
      <c r="I44" s="53">
        <f t="shared" si="7"/>
        <v>0</v>
      </c>
      <c r="J44" s="27"/>
      <c r="K44" s="27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55" t="s">
        <v>23</v>
      </c>
      <c r="C45" s="34" t="s">
        <v>78</v>
      </c>
      <c r="D45" s="54" t="s">
        <v>15</v>
      </c>
      <c r="E45" s="35" t="s">
        <v>79</v>
      </c>
      <c r="F45" s="31">
        <v>207126</v>
      </c>
      <c r="G45" s="31">
        <f>+'Decretos 050501'!F53</f>
        <v>0</v>
      </c>
      <c r="H45" s="31">
        <f t="shared" si="5"/>
        <v>207126</v>
      </c>
      <c r="I45" s="53">
        <f t="shared" si="7"/>
        <v>0</v>
      </c>
      <c r="J45" s="1"/>
      <c r="K45" s="1"/>
      <c r="L45" s="1"/>
      <c r="M45" s="1"/>
      <c r="N45" s="1"/>
      <c r="O45" s="1"/>
    </row>
    <row r="46" spans="1:20" ht="15.75" customHeight="1" x14ac:dyDescent="0.25">
      <c r="A46" s="1"/>
      <c r="B46" s="60"/>
      <c r="C46" s="61" t="s">
        <v>80</v>
      </c>
      <c r="D46" s="62"/>
      <c r="E46" s="63" t="s">
        <v>81</v>
      </c>
      <c r="F46" s="64">
        <v>10</v>
      </c>
      <c r="G46" s="64">
        <f>+'Decretos 050501'!F54</f>
        <v>1692923</v>
      </c>
      <c r="H46" s="64">
        <f t="shared" si="5"/>
        <v>1692933</v>
      </c>
      <c r="I46" s="65">
        <f t="shared" si="7"/>
        <v>169292.3</v>
      </c>
      <c r="J46" s="1"/>
      <c r="K46" s="1"/>
      <c r="L46" s="1"/>
      <c r="M46" s="1"/>
      <c r="N46" s="1"/>
      <c r="O46" s="1"/>
    </row>
    <row r="47" spans="1:20" ht="15.75" customHeight="1" x14ac:dyDescent="0.25">
      <c r="A47" s="1"/>
      <c r="B47" s="2"/>
      <c r="C47" s="2"/>
      <c r="D47" s="2"/>
      <c r="E47" s="2"/>
      <c r="F47" s="3"/>
      <c r="G47" s="3"/>
      <c r="H47" s="3"/>
      <c r="I47" s="4"/>
      <c r="J47" s="1"/>
      <c r="K47" s="1"/>
      <c r="L47" s="1"/>
      <c r="M47" s="1"/>
      <c r="N47" s="1"/>
      <c r="O47" s="1"/>
    </row>
    <row r="48" spans="1:20" ht="15.75" customHeight="1" x14ac:dyDescent="0.25">
      <c r="A48" s="1"/>
      <c r="B48" s="2"/>
      <c r="C48" s="2"/>
      <c r="D48" s="2"/>
      <c r="E48" s="2"/>
      <c r="F48" s="3"/>
      <c r="G48" s="3"/>
      <c r="H48" s="3"/>
      <c r="I48" s="4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2"/>
      <c r="C49" s="2"/>
      <c r="D49" s="2"/>
      <c r="E49" s="2"/>
      <c r="F49" s="3"/>
      <c r="G49" s="3"/>
      <c r="H49" s="3"/>
      <c r="I49" s="4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2"/>
      <c r="C50" s="2"/>
      <c r="D50" s="2"/>
      <c r="E50" s="2"/>
      <c r="F50" s="3"/>
      <c r="G50" s="3"/>
      <c r="H50" s="3"/>
      <c r="I50" s="4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2"/>
      <c r="C51" s="2"/>
      <c r="D51" s="2"/>
      <c r="E51" s="2"/>
      <c r="F51" s="3"/>
      <c r="G51" s="3"/>
      <c r="H51" s="3"/>
      <c r="I51" s="4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2"/>
      <c r="C52" s="2"/>
      <c r="D52" s="2"/>
      <c r="E52" s="2"/>
      <c r="F52" s="3"/>
      <c r="G52" s="3"/>
      <c r="H52" s="3"/>
      <c r="I52" s="4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2"/>
      <c r="C53" s="2"/>
      <c r="D53" s="2"/>
      <c r="E53" s="2"/>
      <c r="F53" s="3"/>
      <c r="G53" s="3"/>
      <c r="H53" s="3"/>
      <c r="I53" s="4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2"/>
      <c r="C54" s="2"/>
      <c r="D54" s="2"/>
      <c r="E54" s="2"/>
      <c r="F54" s="3"/>
      <c r="G54" s="3"/>
      <c r="H54" s="3"/>
      <c r="I54" s="4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2"/>
      <c r="C55" s="2"/>
      <c r="D55" s="2"/>
      <c r="E55" s="2"/>
      <c r="F55" s="3"/>
      <c r="G55" s="3"/>
      <c r="H55" s="3"/>
      <c r="I55" s="4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2"/>
      <c r="C56" s="2"/>
      <c r="D56" s="2"/>
      <c r="E56" s="2"/>
      <c r="F56" s="3"/>
      <c r="G56" s="3"/>
      <c r="H56" s="3"/>
      <c r="I56" s="4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2"/>
      <c r="C57" s="2"/>
      <c r="D57" s="2"/>
      <c r="E57" s="2"/>
      <c r="F57" s="3"/>
      <c r="G57" s="3"/>
      <c r="H57" s="3"/>
      <c r="I57" s="4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2"/>
      <c r="C58" s="2"/>
      <c r="D58" s="2"/>
      <c r="E58" s="2"/>
      <c r="F58" s="3"/>
      <c r="G58" s="3"/>
      <c r="H58" s="3"/>
      <c r="I58" s="4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2"/>
      <c r="C59" s="2"/>
      <c r="D59" s="2"/>
      <c r="E59" s="2"/>
      <c r="F59" s="3"/>
      <c r="G59" s="3"/>
      <c r="H59" s="3"/>
      <c r="I59" s="4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2"/>
      <c r="C60" s="2"/>
      <c r="D60" s="2"/>
      <c r="E60" s="2"/>
      <c r="F60" s="3"/>
      <c r="G60" s="3"/>
      <c r="H60" s="3"/>
      <c r="I60" s="4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2"/>
      <c r="C61" s="2"/>
      <c r="D61" s="2"/>
      <c r="E61" s="2"/>
      <c r="F61" s="3"/>
      <c r="G61" s="3"/>
      <c r="H61" s="3"/>
      <c r="I61" s="4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2"/>
      <c r="C62" s="2"/>
      <c r="D62" s="2"/>
      <c r="E62" s="2"/>
      <c r="F62" s="3"/>
      <c r="G62" s="3"/>
      <c r="H62" s="3"/>
      <c r="I62" s="4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2"/>
      <c r="C63" s="2"/>
      <c r="D63" s="2"/>
      <c r="E63" s="2"/>
      <c r="F63" s="3"/>
      <c r="G63" s="3"/>
      <c r="H63" s="3"/>
      <c r="I63" s="4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2"/>
      <c r="C64" s="2"/>
      <c r="D64" s="2"/>
      <c r="E64" s="2"/>
      <c r="F64" s="3"/>
      <c r="G64" s="3"/>
      <c r="H64" s="3"/>
      <c r="I64" s="4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2"/>
      <c r="C65" s="2"/>
      <c r="D65" s="2"/>
      <c r="E65" s="2"/>
      <c r="F65" s="3"/>
      <c r="G65" s="3"/>
      <c r="H65" s="3"/>
      <c r="I65" s="4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2"/>
      <c r="C66" s="2"/>
      <c r="D66" s="2"/>
      <c r="E66" s="2"/>
      <c r="F66" s="3"/>
      <c r="G66" s="3"/>
      <c r="H66" s="3"/>
      <c r="I66" s="4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2"/>
      <c r="C67" s="2"/>
      <c r="D67" s="2"/>
      <c r="E67" s="2"/>
      <c r="F67" s="3"/>
      <c r="G67" s="3"/>
      <c r="H67" s="3"/>
      <c r="I67" s="4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"/>
      <c r="K213" s="1"/>
      <c r="L213" s="1"/>
      <c r="M213" s="1"/>
      <c r="N213" s="1"/>
      <c r="O213" s="1"/>
    </row>
    <row r="214" spans="1:15" ht="15.75" customHeight="1" x14ac:dyDescent="0.25">
      <c r="B214" s="2"/>
      <c r="C214" s="2"/>
      <c r="D214" s="2"/>
      <c r="E214" s="2"/>
      <c r="F214" s="3"/>
      <c r="G214" s="3"/>
      <c r="H214" s="3"/>
      <c r="I214" s="4"/>
      <c r="K214" s="1"/>
    </row>
    <row r="215" spans="1:15" ht="15.75" customHeight="1" x14ac:dyDescent="0.25">
      <c r="C215" s="2"/>
      <c r="D215" s="2"/>
      <c r="E215" s="2"/>
      <c r="F215" s="3"/>
      <c r="G215" s="3"/>
      <c r="H215" s="3"/>
      <c r="I215" s="4"/>
      <c r="K215" s="1"/>
    </row>
    <row r="216" spans="1:15" ht="15.75" customHeight="1" x14ac:dyDescent="0.25">
      <c r="D216" s="2"/>
      <c r="E216" s="2"/>
      <c r="F216" s="3"/>
      <c r="G216" s="3"/>
      <c r="H216" s="3"/>
      <c r="I216" s="4"/>
      <c r="K216" s="1"/>
    </row>
    <row r="217" spans="1:15" ht="15.75" customHeight="1" x14ac:dyDescent="0.25">
      <c r="K217" s="1"/>
    </row>
    <row r="218" spans="1:15" ht="15.75" customHeight="1" x14ac:dyDescent="0.25">
      <c r="K218" s="1"/>
    </row>
    <row r="219" spans="1:15" ht="15.75" customHeight="1" x14ac:dyDescent="0.25">
      <c r="K219" s="1"/>
    </row>
    <row r="220" spans="1:15" ht="15.75" customHeight="1" x14ac:dyDescent="0.25">
      <c r="K220" s="1"/>
    </row>
    <row r="221" spans="1:15" ht="15.75" customHeight="1" x14ac:dyDescent="0.25">
      <c r="K221" s="1"/>
    </row>
    <row r="222" spans="1:15" ht="15.75" customHeight="1" x14ac:dyDescent="0.25">
      <c r="K222" s="1"/>
    </row>
    <row r="223" spans="1:15" ht="15.75" customHeight="1" x14ac:dyDescent="0.25">
      <c r="K223" s="1"/>
    </row>
    <row r="224" spans="1:15" ht="15.75" customHeight="1" x14ac:dyDescent="0.25">
      <c r="K224" s="1"/>
    </row>
    <row r="225" spans="11:11" ht="15.75" customHeight="1" x14ac:dyDescent="0.25">
      <c r="K225" s="1"/>
    </row>
    <row r="226" spans="11:11" ht="15.75" customHeight="1" x14ac:dyDescent="0.25">
      <c r="K226" s="1"/>
    </row>
    <row r="227" spans="11:11" ht="15.75" customHeight="1" x14ac:dyDescent="0.25">
      <c r="K227" s="1"/>
    </row>
    <row r="228" spans="11:11" ht="15.75" customHeight="1" x14ac:dyDescent="0.25">
      <c r="K228" s="1"/>
    </row>
    <row r="229" spans="11:11" ht="15.75" customHeight="1" x14ac:dyDescent="0.25">
      <c r="K229" s="1"/>
    </row>
    <row r="230" spans="11:11" ht="15.75" customHeight="1" x14ac:dyDescent="0.25">
      <c r="K230" s="1"/>
    </row>
    <row r="231" spans="11:11" ht="15.75" customHeight="1" x14ac:dyDescent="0.25">
      <c r="K231" s="1"/>
    </row>
    <row r="232" spans="11:11" ht="15.75" customHeight="1" x14ac:dyDescent="0.25">
      <c r="K232" s="1"/>
    </row>
    <row r="233" spans="11:11" ht="15.75" customHeight="1" x14ac:dyDescent="0.25">
      <c r="K233" s="1"/>
    </row>
    <row r="234" spans="11:11" ht="15.75" customHeight="1" x14ac:dyDescent="0.25">
      <c r="K234" s="1"/>
    </row>
    <row r="235" spans="11:11" ht="15.75" customHeight="1" x14ac:dyDescent="0.25">
      <c r="K235" s="1"/>
    </row>
    <row r="236" spans="11:11" ht="15.75" customHeight="1" x14ac:dyDescent="0.25">
      <c r="K236" s="1"/>
    </row>
    <row r="237" spans="11:11" ht="15.75" customHeight="1" x14ac:dyDescent="0.25">
      <c r="K237" s="1"/>
    </row>
    <row r="238" spans="11:11" ht="15.75" customHeight="1" x14ac:dyDescent="0.25">
      <c r="K238" s="1"/>
    </row>
    <row r="239" spans="11:11" ht="15.75" customHeight="1" x14ac:dyDescent="0.25">
      <c r="K239" s="1"/>
    </row>
    <row r="240" spans="11:11" ht="15.75" customHeight="1" x14ac:dyDescent="0.25">
      <c r="K240" s="1"/>
    </row>
    <row r="241" spans="11:11" ht="15.75" customHeight="1" x14ac:dyDescent="0.25">
      <c r="K241" s="1"/>
    </row>
    <row r="242" spans="11:11" ht="15.75" customHeight="1" x14ac:dyDescent="0.25">
      <c r="K242" s="1"/>
    </row>
    <row r="243" spans="11:11" ht="15.75" customHeight="1" x14ac:dyDescent="0.25">
      <c r="K243" s="1"/>
    </row>
    <row r="244" spans="11:11" ht="15.75" customHeight="1" x14ac:dyDescent="0.25">
      <c r="K244" s="1"/>
    </row>
    <row r="245" spans="11:11" ht="15.75" customHeight="1" x14ac:dyDescent="0.25">
      <c r="K245" s="1"/>
    </row>
    <row r="246" spans="11:11" ht="15.75" customHeight="1" x14ac:dyDescent="0.25">
      <c r="K246" s="1"/>
    </row>
    <row r="247" spans="11:11" ht="15.75" customHeight="1" x14ac:dyDescent="0.25">
      <c r="K247" s="1"/>
    </row>
    <row r="248" spans="11:11" ht="15.75" customHeight="1" x14ac:dyDescent="0.25">
      <c r="K248" s="1"/>
    </row>
    <row r="249" spans="11:11" ht="15.75" customHeight="1" x14ac:dyDescent="0.25">
      <c r="K249" s="1"/>
    </row>
    <row r="250" spans="11:11" ht="15.75" customHeight="1" x14ac:dyDescent="0.25">
      <c r="K250" s="1"/>
    </row>
    <row r="251" spans="11:11" ht="15.75" customHeight="1" x14ac:dyDescent="0.25">
      <c r="K251" s="1"/>
    </row>
    <row r="252" spans="11:11" ht="15.75" customHeight="1" x14ac:dyDescent="0.25">
      <c r="K252" s="1"/>
    </row>
    <row r="253" spans="11:11" ht="15.75" customHeight="1" x14ac:dyDescent="0.25">
      <c r="K253" s="1"/>
    </row>
    <row r="254" spans="11:11" ht="15.75" customHeight="1" x14ac:dyDescent="0.25">
      <c r="K254" s="1"/>
    </row>
    <row r="255" spans="11:11" ht="15.75" customHeight="1" x14ac:dyDescent="0.25">
      <c r="K255" s="1"/>
    </row>
    <row r="256" spans="11:11" ht="15.75" customHeight="1" x14ac:dyDescent="0.25">
      <c r="K256" s="1"/>
    </row>
    <row r="257" spans="11:11" ht="15.75" customHeight="1" x14ac:dyDescent="0.25">
      <c r="K257" s="1"/>
    </row>
    <row r="258" spans="11:11" ht="15.75" customHeight="1" x14ac:dyDescent="0.25">
      <c r="K258" s="1"/>
    </row>
    <row r="259" spans="11:11" ht="15.75" customHeight="1" x14ac:dyDescent="0.25">
      <c r="K259" s="1"/>
    </row>
    <row r="260" spans="11:11" ht="15.75" customHeight="1" x14ac:dyDescent="0.25">
      <c r="K260" s="1"/>
    </row>
    <row r="261" spans="11:11" ht="15.75" customHeight="1" x14ac:dyDescent="0.25">
      <c r="K261" s="1"/>
    </row>
    <row r="262" spans="11:11" ht="15.75" customHeight="1" x14ac:dyDescent="0.25">
      <c r="K262" s="1"/>
    </row>
    <row r="263" spans="11:11" ht="15.75" customHeight="1" x14ac:dyDescent="0.25">
      <c r="K263" s="1"/>
    </row>
    <row r="264" spans="11:11" ht="15.75" customHeight="1" x14ac:dyDescent="0.25">
      <c r="K264" s="1"/>
    </row>
    <row r="265" spans="11:11" ht="15.75" customHeight="1" x14ac:dyDescent="0.25">
      <c r="K265" s="1"/>
    </row>
    <row r="266" spans="11:11" ht="15.75" customHeight="1" x14ac:dyDescent="0.25">
      <c r="K266" s="1"/>
    </row>
    <row r="267" spans="11:11" ht="15.75" customHeight="1" x14ac:dyDescent="0.25">
      <c r="K267" s="1"/>
    </row>
    <row r="268" spans="11:11" ht="15.75" customHeight="1" x14ac:dyDescent="0.25">
      <c r="K268" s="1"/>
    </row>
    <row r="269" spans="11:11" ht="15.75" customHeight="1" x14ac:dyDescent="0.25">
      <c r="K269" s="1"/>
    </row>
    <row r="270" spans="11:11" ht="15.75" customHeight="1" x14ac:dyDescent="0.25">
      <c r="K270" s="1"/>
    </row>
    <row r="271" spans="11:11" ht="15.75" customHeight="1" x14ac:dyDescent="0.25">
      <c r="K271" s="1"/>
    </row>
    <row r="272" spans="11:11" ht="15.75" customHeight="1" x14ac:dyDescent="0.25">
      <c r="K272" s="1"/>
    </row>
    <row r="273" spans="11:11" ht="15.75" customHeight="1" x14ac:dyDescent="0.25">
      <c r="K273" s="1"/>
    </row>
    <row r="274" spans="11:11" ht="15.75" customHeight="1" x14ac:dyDescent="0.25">
      <c r="K274" s="1"/>
    </row>
    <row r="275" spans="11:11" ht="15.75" customHeight="1" x14ac:dyDescent="0.25">
      <c r="K275" s="1"/>
    </row>
    <row r="276" spans="11:11" ht="15.75" customHeight="1" x14ac:dyDescent="0.25">
      <c r="K276" s="1"/>
    </row>
    <row r="277" spans="11:11" ht="15.75" customHeight="1" x14ac:dyDescent="0.25">
      <c r="K277" s="1"/>
    </row>
    <row r="278" spans="11:11" ht="15.75" customHeight="1" x14ac:dyDescent="0.25">
      <c r="K278" s="1"/>
    </row>
    <row r="279" spans="11:11" ht="15.75" customHeight="1" x14ac:dyDescent="0.25">
      <c r="K279" s="1"/>
    </row>
    <row r="280" spans="11:11" ht="15.75" customHeight="1" x14ac:dyDescent="0.25">
      <c r="K280" s="1"/>
    </row>
    <row r="281" spans="11:11" ht="15.75" customHeight="1" x14ac:dyDescent="0.25">
      <c r="K281" s="1"/>
    </row>
    <row r="282" spans="11:11" ht="15.75" customHeight="1" x14ac:dyDescent="0.25">
      <c r="K282" s="1"/>
    </row>
    <row r="283" spans="11:11" ht="15.75" customHeight="1" x14ac:dyDescent="0.25">
      <c r="K283" s="1"/>
    </row>
    <row r="284" spans="11:11" ht="15.75" customHeight="1" x14ac:dyDescent="0.25">
      <c r="K284" s="1"/>
    </row>
    <row r="285" spans="11:11" ht="15.75" customHeight="1" x14ac:dyDescent="0.25">
      <c r="K285" s="1"/>
    </row>
    <row r="286" spans="11:11" ht="15.75" customHeight="1" x14ac:dyDescent="0.25">
      <c r="K286" s="1"/>
    </row>
    <row r="287" spans="11:11" ht="15.75" customHeight="1" x14ac:dyDescent="0.25">
      <c r="K287" s="1"/>
    </row>
    <row r="288" spans="11:11" ht="15.75" customHeight="1" x14ac:dyDescent="0.25">
      <c r="K288" s="1"/>
    </row>
    <row r="289" spans="11:11" ht="15.75" customHeight="1" x14ac:dyDescent="0.25">
      <c r="K289" s="1"/>
    </row>
    <row r="290" spans="11:11" ht="15.75" customHeight="1" x14ac:dyDescent="0.25">
      <c r="K290" s="1"/>
    </row>
    <row r="291" spans="11:11" ht="15.75" customHeight="1" x14ac:dyDescent="0.25">
      <c r="K291" s="1"/>
    </row>
    <row r="292" spans="11:11" ht="15.75" customHeight="1" x14ac:dyDescent="0.25">
      <c r="K292" s="1"/>
    </row>
    <row r="293" spans="11:11" ht="15.75" customHeight="1" x14ac:dyDescent="0.25">
      <c r="K293" s="1"/>
    </row>
    <row r="294" spans="11:11" ht="15.75" customHeight="1" x14ac:dyDescent="0.25">
      <c r="K294" s="1"/>
    </row>
    <row r="295" spans="11:11" ht="15.75" customHeight="1" x14ac:dyDescent="0.25">
      <c r="K295" s="1"/>
    </row>
    <row r="296" spans="11:11" ht="15.75" customHeight="1" x14ac:dyDescent="0.25">
      <c r="K296" s="1"/>
    </row>
    <row r="297" spans="11:11" ht="15.75" customHeight="1" x14ac:dyDescent="0.25">
      <c r="K297" s="1"/>
    </row>
    <row r="298" spans="11:11" ht="15.75" customHeight="1" x14ac:dyDescent="0.25">
      <c r="K298" s="1"/>
    </row>
    <row r="299" spans="11:11" ht="15.75" customHeight="1" x14ac:dyDescent="0.25">
      <c r="K299" s="1"/>
    </row>
    <row r="300" spans="11:11" ht="15.75" customHeight="1" x14ac:dyDescent="0.25">
      <c r="K300" s="1"/>
    </row>
    <row r="301" spans="11:11" ht="15.75" customHeight="1" x14ac:dyDescent="0.25">
      <c r="K301" s="1"/>
    </row>
    <row r="302" spans="11:11" ht="15.75" customHeight="1" x14ac:dyDescent="0.25">
      <c r="K302" s="1"/>
    </row>
    <row r="303" spans="11:11" ht="15.75" customHeight="1" x14ac:dyDescent="0.25">
      <c r="K303" s="1"/>
    </row>
    <row r="304" spans="11:11" ht="15.75" customHeight="1" x14ac:dyDescent="0.25">
      <c r="K304" s="1"/>
    </row>
    <row r="305" spans="11:11" ht="15.75" customHeight="1" x14ac:dyDescent="0.25">
      <c r="K305" s="1"/>
    </row>
    <row r="306" spans="11:11" ht="15.75" customHeight="1" x14ac:dyDescent="0.25">
      <c r="K306" s="1"/>
    </row>
    <row r="307" spans="11:11" ht="15.75" customHeight="1" x14ac:dyDescent="0.25">
      <c r="K307" s="1"/>
    </row>
    <row r="308" spans="11:11" ht="15.75" customHeight="1" x14ac:dyDescent="0.25">
      <c r="K308" s="1"/>
    </row>
    <row r="309" spans="11:11" ht="15.75" customHeight="1" x14ac:dyDescent="0.25">
      <c r="K309" s="1"/>
    </row>
    <row r="310" spans="11:11" ht="15.75" customHeight="1" x14ac:dyDescent="0.25">
      <c r="K310" s="1"/>
    </row>
    <row r="311" spans="11:11" ht="15.75" customHeight="1" x14ac:dyDescent="0.25">
      <c r="K311" s="1"/>
    </row>
    <row r="312" spans="11:11" ht="15.75" customHeight="1" x14ac:dyDescent="0.25">
      <c r="K312" s="1"/>
    </row>
    <row r="313" spans="11:11" ht="15.75" customHeight="1" x14ac:dyDescent="0.25">
      <c r="K313" s="1"/>
    </row>
    <row r="314" spans="11:11" ht="15.75" customHeight="1" x14ac:dyDescent="0.25">
      <c r="K314" s="1"/>
    </row>
    <row r="315" spans="11:11" ht="15.75" customHeight="1" x14ac:dyDescent="0.25">
      <c r="K315" s="1"/>
    </row>
    <row r="316" spans="11:11" ht="15.75" customHeight="1" x14ac:dyDescent="0.25">
      <c r="K316" s="1"/>
    </row>
    <row r="317" spans="11:11" ht="15.75" customHeight="1" x14ac:dyDescent="0.25">
      <c r="K317" s="1"/>
    </row>
    <row r="318" spans="11:11" ht="15.75" customHeight="1" x14ac:dyDescent="0.25">
      <c r="K318" s="1"/>
    </row>
    <row r="319" spans="11:11" ht="15.75" customHeight="1" x14ac:dyDescent="0.25">
      <c r="K319" s="1"/>
    </row>
    <row r="320" spans="11:11" ht="15.75" customHeight="1" x14ac:dyDescent="0.25">
      <c r="K320" s="1"/>
    </row>
    <row r="321" spans="11:11" ht="15.75" customHeight="1" x14ac:dyDescent="0.25">
      <c r="K321" s="1"/>
    </row>
    <row r="322" spans="11:11" ht="15.75" customHeight="1" x14ac:dyDescent="0.25">
      <c r="K322" s="1"/>
    </row>
    <row r="323" spans="11:11" ht="15.75" customHeight="1" x14ac:dyDescent="0.25">
      <c r="K323" s="1"/>
    </row>
    <row r="324" spans="11:11" ht="15.75" customHeight="1" x14ac:dyDescent="0.25">
      <c r="K324" s="1"/>
    </row>
    <row r="325" spans="11:11" ht="15.75" customHeight="1" x14ac:dyDescent="0.25">
      <c r="K325" s="1"/>
    </row>
    <row r="326" spans="11:11" ht="15.75" customHeight="1" x14ac:dyDescent="0.25">
      <c r="K326" s="1"/>
    </row>
    <row r="327" spans="11:11" ht="15.75" customHeight="1" x14ac:dyDescent="0.25">
      <c r="K327" s="1"/>
    </row>
    <row r="328" spans="11:11" ht="15.75" customHeight="1" x14ac:dyDescent="0.25">
      <c r="K328" s="1"/>
    </row>
    <row r="329" spans="11:11" ht="15.75" customHeight="1" x14ac:dyDescent="0.25">
      <c r="K329" s="1"/>
    </row>
    <row r="330" spans="11:11" ht="15.75" customHeight="1" x14ac:dyDescent="0.25">
      <c r="K330" s="1"/>
    </row>
    <row r="331" spans="11:11" ht="15.75" customHeight="1" x14ac:dyDescent="0.25">
      <c r="K331" s="1"/>
    </row>
    <row r="332" spans="11:11" ht="15.75" customHeight="1" x14ac:dyDescent="0.25">
      <c r="K332" s="1"/>
    </row>
    <row r="333" spans="11:11" ht="15.75" customHeight="1" x14ac:dyDescent="0.25">
      <c r="K333" s="1"/>
    </row>
    <row r="334" spans="11:11" ht="15.75" customHeight="1" x14ac:dyDescent="0.25">
      <c r="K334" s="1"/>
    </row>
    <row r="335" spans="11:11" ht="15.75" customHeight="1" x14ac:dyDescent="0.25">
      <c r="K335" s="1"/>
    </row>
    <row r="336" spans="11:11" ht="15.75" customHeight="1" x14ac:dyDescent="0.25">
      <c r="K336" s="1"/>
    </row>
    <row r="337" spans="11:11" ht="15.75" customHeight="1" x14ac:dyDescent="0.25">
      <c r="K337" s="1"/>
    </row>
    <row r="338" spans="11:11" ht="15.75" customHeight="1" x14ac:dyDescent="0.25">
      <c r="K338" s="1"/>
    </row>
    <row r="339" spans="11:11" ht="15.75" customHeight="1" x14ac:dyDescent="0.25">
      <c r="K339" s="1"/>
    </row>
    <row r="340" spans="11:11" ht="15.75" customHeight="1" x14ac:dyDescent="0.25">
      <c r="K340" s="1"/>
    </row>
    <row r="341" spans="11:11" ht="15.75" customHeight="1" x14ac:dyDescent="0.25">
      <c r="K341" s="1"/>
    </row>
    <row r="342" spans="11:11" ht="15.75" customHeight="1" x14ac:dyDescent="0.25">
      <c r="K342" s="1"/>
    </row>
    <row r="343" spans="11:11" ht="15.75" customHeight="1" x14ac:dyDescent="0.25">
      <c r="K343" s="1"/>
    </row>
    <row r="344" spans="11:11" ht="15.75" customHeight="1" x14ac:dyDescent="0.25">
      <c r="K344" s="1"/>
    </row>
    <row r="345" spans="11:11" ht="15.75" customHeight="1" x14ac:dyDescent="0.25">
      <c r="K345" s="1"/>
    </row>
    <row r="346" spans="11:11" ht="15.75" customHeight="1" x14ac:dyDescent="0.25">
      <c r="K346" s="1"/>
    </row>
    <row r="347" spans="11:11" ht="15.75" customHeight="1" x14ac:dyDescent="0.25">
      <c r="K347" s="1"/>
    </row>
    <row r="348" spans="11:11" ht="15.75" customHeight="1" x14ac:dyDescent="0.25">
      <c r="K348" s="1"/>
    </row>
    <row r="349" spans="11:11" ht="15.75" customHeight="1" x14ac:dyDescent="0.25">
      <c r="K349" s="1"/>
    </row>
    <row r="350" spans="11:11" ht="15.75" customHeight="1" x14ac:dyDescent="0.25">
      <c r="K350" s="1"/>
    </row>
    <row r="351" spans="11:11" ht="15.75" customHeight="1" x14ac:dyDescent="0.25">
      <c r="K351" s="1"/>
    </row>
    <row r="352" spans="11:11" ht="15.75" customHeight="1" x14ac:dyDescent="0.25">
      <c r="K352" s="1"/>
    </row>
    <row r="353" spans="11:11" ht="15.75" customHeight="1" x14ac:dyDescent="0.25">
      <c r="K353" s="1"/>
    </row>
    <row r="354" spans="11:11" ht="15.75" customHeight="1" x14ac:dyDescent="0.25">
      <c r="K354" s="1"/>
    </row>
    <row r="355" spans="11:11" ht="15.75" customHeight="1" x14ac:dyDescent="0.25">
      <c r="K355" s="1"/>
    </row>
    <row r="356" spans="11:11" ht="15.75" customHeight="1" x14ac:dyDescent="0.25">
      <c r="K356" s="1"/>
    </row>
    <row r="357" spans="11:11" ht="15.75" customHeight="1" x14ac:dyDescent="0.25">
      <c r="K357" s="1"/>
    </row>
    <row r="358" spans="11:11" ht="15.75" customHeight="1" x14ac:dyDescent="0.25">
      <c r="K358" s="1"/>
    </row>
    <row r="359" spans="11:11" ht="15.75" customHeight="1" x14ac:dyDescent="0.25">
      <c r="K359" s="1"/>
    </row>
    <row r="360" spans="11:11" ht="15.75" customHeight="1" x14ac:dyDescent="0.25">
      <c r="K360" s="1"/>
    </row>
    <row r="361" spans="11:11" ht="15.75" customHeight="1" x14ac:dyDescent="0.25">
      <c r="K361" s="1"/>
    </row>
    <row r="362" spans="11:11" ht="15.75" customHeight="1" x14ac:dyDescent="0.25">
      <c r="K362" s="1"/>
    </row>
    <row r="363" spans="11:11" ht="15.75" customHeight="1" x14ac:dyDescent="0.25">
      <c r="K363" s="1"/>
    </row>
    <row r="364" spans="11:11" ht="15.75" customHeight="1" x14ac:dyDescent="0.25">
      <c r="K364" s="1"/>
    </row>
    <row r="365" spans="11:11" ht="15.75" customHeight="1" x14ac:dyDescent="0.25">
      <c r="K365" s="1"/>
    </row>
    <row r="366" spans="11:11" ht="15.75" customHeight="1" x14ac:dyDescent="0.25">
      <c r="K366" s="1"/>
    </row>
    <row r="367" spans="11:11" ht="15.75" customHeight="1" x14ac:dyDescent="0.25">
      <c r="K367" s="1"/>
    </row>
    <row r="368" spans="11:11" ht="15.75" customHeight="1" x14ac:dyDescent="0.25">
      <c r="K368" s="1"/>
    </row>
    <row r="369" spans="11:11" ht="15.75" customHeight="1" x14ac:dyDescent="0.25">
      <c r="K369" s="1"/>
    </row>
    <row r="370" spans="11:11" ht="15.75" customHeight="1" x14ac:dyDescent="0.25">
      <c r="K370" s="1"/>
    </row>
    <row r="371" spans="11:11" ht="15.75" customHeight="1" x14ac:dyDescent="0.25">
      <c r="K371" s="1"/>
    </row>
    <row r="372" spans="11:11" ht="15.75" customHeight="1" x14ac:dyDescent="0.25">
      <c r="K372" s="1"/>
    </row>
    <row r="373" spans="11:11" ht="15.75" customHeight="1" x14ac:dyDescent="0.25">
      <c r="K373" s="1"/>
    </row>
    <row r="374" spans="11:11" ht="15.75" customHeight="1" x14ac:dyDescent="0.25">
      <c r="K374" s="1"/>
    </row>
    <row r="375" spans="11:11" ht="15.75" customHeight="1" x14ac:dyDescent="0.25">
      <c r="K375" s="1"/>
    </row>
    <row r="376" spans="11:11" ht="15.75" customHeight="1" x14ac:dyDescent="0.25">
      <c r="K376" s="1"/>
    </row>
    <row r="377" spans="11:11" ht="15.75" customHeight="1" x14ac:dyDescent="0.25">
      <c r="K377" s="1"/>
    </row>
    <row r="378" spans="11:11" ht="15.75" customHeight="1" x14ac:dyDescent="0.25">
      <c r="K378" s="1"/>
    </row>
    <row r="379" spans="11:11" ht="15.75" customHeight="1" x14ac:dyDescent="0.25">
      <c r="K379" s="1"/>
    </row>
    <row r="380" spans="11:11" ht="15.75" customHeight="1" x14ac:dyDescent="0.25">
      <c r="K380" s="1"/>
    </row>
    <row r="381" spans="11:11" ht="15.75" customHeight="1" x14ac:dyDescent="0.25">
      <c r="K381" s="1"/>
    </row>
    <row r="382" spans="11:11" ht="15.75" customHeight="1" x14ac:dyDescent="0.25">
      <c r="K382" s="1"/>
    </row>
    <row r="383" spans="11:11" ht="15.75" customHeight="1" x14ac:dyDescent="0.25">
      <c r="K383" s="1"/>
    </row>
    <row r="384" spans="11:11" ht="15.75" customHeight="1" x14ac:dyDescent="0.25">
      <c r="K384" s="1"/>
    </row>
    <row r="385" spans="11:11" ht="15.75" customHeight="1" x14ac:dyDescent="0.25">
      <c r="K385" s="1"/>
    </row>
    <row r="386" spans="11:11" ht="15.75" customHeight="1" x14ac:dyDescent="0.25">
      <c r="K386" s="1"/>
    </row>
    <row r="387" spans="11:11" ht="15.75" customHeight="1" x14ac:dyDescent="0.25">
      <c r="K387" s="1"/>
    </row>
    <row r="388" spans="11:11" ht="15.75" customHeight="1" x14ac:dyDescent="0.25">
      <c r="K388" s="1"/>
    </row>
    <row r="389" spans="11:11" ht="15.75" customHeight="1" x14ac:dyDescent="0.25">
      <c r="K389" s="1"/>
    </row>
    <row r="390" spans="11:11" ht="15.75" customHeight="1" x14ac:dyDescent="0.25">
      <c r="K390" s="1"/>
    </row>
    <row r="391" spans="11:11" ht="15.75" customHeight="1" x14ac:dyDescent="0.25">
      <c r="K391" s="1"/>
    </row>
    <row r="392" spans="11:11" ht="15.75" customHeight="1" x14ac:dyDescent="0.25">
      <c r="K392" s="1"/>
    </row>
    <row r="393" spans="11:11" ht="15.75" customHeight="1" x14ac:dyDescent="0.25">
      <c r="K393" s="1"/>
    </row>
    <row r="394" spans="11:11" ht="15.75" customHeight="1" x14ac:dyDescent="0.25">
      <c r="K394" s="1"/>
    </row>
    <row r="395" spans="11:11" ht="15.75" customHeight="1" x14ac:dyDescent="0.25">
      <c r="K395" s="1"/>
    </row>
    <row r="396" spans="11:11" ht="15.75" customHeight="1" x14ac:dyDescent="0.25">
      <c r="K396" s="1"/>
    </row>
    <row r="397" spans="11:11" ht="15.75" customHeight="1" x14ac:dyDescent="0.25">
      <c r="K397" s="1"/>
    </row>
    <row r="398" spans="11:11" ht="15.75" customHeight="1" x14ac:dyDescent="0.25">
      <c r="K398" s="1"/>
    </row>
    <row r="399" spans="11:11" ht="15.75" customHeight="1" x14ac:dyDescent="0.25">
      <c r="K399" s="1"/>
    </row>
    <row r="400" spans="11:11" ht="15.75" customHeight="1" x14ac:dyDescent="0.25">
      <c r="K400" s="1"/>
    </row>
    <row r="401" spans="11:11" ht="15.75" customHeight="1" x14ac:dyDescent="0.25">
      <c r="K401" s="1"/>
    </row>
    <row r="402" spans="11:11" ht="15.75" customHeight="1" x14ac:dyDescent="0.25">
      <c r="K402" s="1"/>
    </row>
    <row r="403" spans="11:11" ht="15.75" customHeight="1" x14ac:dyDescent="0.25">
      <c r="K403" s="1"/>
    </row>
    <row r="404" spans="11:11" ht="15.75" customHeight="1" x14ac:dyDescent="0.25">
      <c r="K404" s="1"/>
    </row>
    <row r="405" spans="11:11" ht="15.75" customHeight="1" x14ac:dyDescent="0.25">
      <c r="K405" s="1"/>
    </row>
    <row r="406" spans="11:11" ht="15.75" customHeight="1" x14ac:dyDescent="0.25">
      <c r="K406" s="1"/>
    </row>
    <row r="407" spans="11:11" ht="15.75" customHeight="1" x14ac:dyDescent="0.25">
      <c r="K407" s="1"/>
    </row>
    <row r="408" spans="11:11" ht="15.75" customHeight="1" x14ac:dyDescent="0.25">
      <c r="K408" s="1"/>
    </row>
    <row r="409" spans="11:11" ht="15.75" customHeight="1" x14ac:dyDescent="0.25">
      <c r="K409" s="1"/>
    </row>
    <row r="410" spans="11:11" ht="15.75" customHeight="1" x14ac:dyDescent="0.25">
      <c r="K410" s="1"/>
    </row>
    <row r="411" spans="11:11" ht="15.75" customHeight="1" x14ac:dyDescent="0.25">
      <c r="K411" s="1"/>
    </row>
    <row r="412" spans="11:11" ht="15.75" customHeight="1" x14ac:dyDescent="0.25">
      <c r="K412" s="1"/>
    </row>
    <row r="413" spans="11:11" ht="15.75" customHeight="1" x14ac:dyDescent="0.25">
      <c r="K413" s="1"/>
    </row>
    <row r="414" spans="11:11" ht="15.75" customHeight="1" x14ac:dyDescent="0.25">
      <c r="K414" s="1"/>
    </row>
    <row r="415" spans="11:11" ht="15.75" customHeight="1" x14ac:dyDescent="0.25">
      <c r="K415" s="1"/>
    </row>
    <row r="416" spans="11:11" ht="15.75" customHeight="1" x14ac:dyDescent="0.25">
      <c r="K416" s="1"/>
    </row>
    <row r="417" spans="11:11" ht="15.75" customHeight="1" x14ac:dyDescent="0.25">
      <c r="K417" s="1"/>
    </row>
    <row r="418" spans="11:11" ht="15.75" customHeight="1" x14ac:dyDescent="0.25">
      <c r="K418" s="1"/>
    </row>
    <row r="419" spans="11:11" ht="15.75" customHeight="1" x14ac:dyDescent="0.25">
      <c r="K419" s="1"/>
    </row>
    <row r="420" spans="11:11" ht="15.75" customHeight="1" x14ac:dyDescent="0.25">
      <c r="K420" s="1"/>
    </row>
    <row r="421" spans="11:11" ht="15.75" customHeight="1" x14ac:dyDescent="0.25">
      <c r="K421" s="1"/>
    </row>
    <row r="422" spans="11:11" ht="15.75" customHeight="1" x14ac:dyDescent="0.25">
      <c r="K422" s="1"/>
    </row>
    <row r="423" spans="11:11" ht="15.75" customHeight="1" x14ac:dyDescent="0.25">
      <c r="K423" s="1"/>
    </row>
    <row r="424" spans="11:11" ht="15.75" customHeight="1" x14ac:dyDescent="0.25">
      <c r="K424" s="1"/>
    </row>
    <row r="425" spans="11:11" ht="15.75" customHeight="1" x14ac:dyDescent="0.25">
      <c r="K425" s="1"/>
    </row>
    <row r="426" spans="11:11" ht="15.75" customHeight="1" x14ac:dyDescent="0.25">
      <c r="K426" s="1"/>
    </row>
    <row r="427" spans="11:11" ht="15.75" customHeight="1" x14ac:dyDescent="0.25">
      <c r="K427" s="1"/>
    </row>
    <row r="428" spans="11:11" ht="15.75" customHeight="1" x14ac:dyDescent="0.25">
      <c r="K428" s="1"/>
    </row>
    <row r="429" spans="11:11" ht="15.75" customHeight="1" x14ac:dyDescent="0.25">
      <c r="K429" s="1"/>
    </row>
    <row r="430" spans="11:11" ht="15.75" customHeight="1" x14ac:dyDescent="0.25">
      <c r="K430" s="1"/>
    </row>
    <row r="431" spans="11:11" ht="15.75" customHeight="1" x14ac:dyDescent="0.25">
      <c r="K431" s="1"/>
    </row>
    <row r="432" spans="11:11" ht="15.75" customHeight="1" x14ac:dyDescent="0.25">
      <c r="K432" s="1"/>
    </row>
    <row r="433" spans="11:11" ht="15.75" customHeight="1" x14ac:dyDescent="0.25">
      <c r="K433" s="1"/>
    </row>
    <row r="434" spans="11:11" ht="15.75" customHeight="1" x14ac:dyDescent="0.25">
      <c r="K434" s="1"/>
    </row>
    <row r="435" spans="11:11" ht="15.75" customHeight="1" x14ac:dyDescent="0.25">
      <c r="K435" s="1"/>
    </row>
    <row r="436" spans="11:11" ht="15.75" customHeight="1" x14ac:dyDescent="0.25">
      <c r="K436" s="1"/>
    </row>
    <row r="437" spans="11:11" ht="15.75" customHeight="1" x14ac:dyDescent="0.25">
      <c r="K437" s="1"/>
    </row>
    <row r="438" spans="11:11" ht="15.75" customHeight="1" x14ac:dyDescent="0.25">
      <c r="K438" s="1"/>
    </row>
    <row r="439" spans="11:11" ht="15.75" customHeight="1" x14ac:dyDescent="0.25">
      <c r="K439" s="1"/>
    </row>
    <row r="440" spans="11:11" ht="15.75" customHeight="1" x14ac:dyDescent="0.25">
      <c r="K440" s="1"/>
    </row>
    <row r="441" spans="11:11" ht="15.75" customHeight="1" x14ac:dyDescent="0.25">
      <c r="K441" s="1"/>
    </row>
    <row r="442" spans="11:11" ht="15.75" customHeight="1" x14ac:dyDescent="0.25">
      <c r="K442" s="1"/>
    </row>
    <row r="443" spans="11:11" ht="15.75" customHeight="1" x14ac:dyDescent="0.25">
      <c r="K443" s="1"/>
    </row>
    <row r="444" spans="11:11" ht="15.75" customHeight="1" x14ac:dyDescent="0.25">
      <c r="K444" s="1"/>
    </row>
    <row r="445" spans="11:11" ht="15.75" customHeight="1" x14ac:dyDescent="0.25">
      <c r="K445" s="1"/>
    </row>
    <row r="446" spans="11:11" ht="15.75" customHeight="1" x14ac:dyDescent="0.25">
      <c r="K446" s="1"/>
    </row>
    <row r="447" spans="11:11" ht="15.75" customHeight="1" x14ac:dyDescent="0.25">
      <c r="K447" s="1"/>
    </row>
    <row r="448" spans="11:11" ht="15.75" customHeight="1" x14ac:dyDescent="0.25">
      <c r="K448" s="1"/>
    </row>
    <row r="449" spans="11:11" ht="15.75" customHeight="1" x14ac:dyDescent="0.25">
      <c r="K449" s="1"/>
    </row>
    <row r="450" spans="11:11" ht="15.75" customHeight="1" x14ac:dyDescent="0.25">
      <c r="K450" s="1"/>
    </row>
    <row r="451" spans="11:11" ht="15.75" customHeight="1" x14ac:dyDescent="0.25">
      <c r="K451" s="1"/>
    </row>
    <row r="452" spans="11:11" ht="15.75" customHeight="1" x14ac:dyDescent="0.25">
      <c r="K452" s="1"/>
    </row>
    <row r="453" spans="11:11" ht="15.75" customHeight="1" x14ac:dyDescent="0.25">
      <c r="K453" s="1"/>
    </row>
    <row r="454" spans="11:11" ht="15.75" customHeight="1" x14ac:dyDescent="0.25">
      <c r="K454" s="1"/>
    </row>
    <row r="455" spans="11:11" ht="15.75" customHeight="1" x14ac:dyDescent="0.25">
      <c r="K455" s="1"/>
    </row>
    <row r="456" spans="11:11" ht="15.75" customHeight="1" x14ac:dyDescent="0.25">
      <c r="K456" s="1"/>
    </row>
    <row r="457" spans="11:11" ht="15.75" customHeight="1" x14ac:dyDescent="0.25">
      <c r="K457" s="1"/>
    </row>
    <row r="458" spans="11:11" ht="15.75" customHeight="1" x14ac:dyDescent="0.25">
      <c r="K458" s="1"/>
    </row>
    <row r="459" spans="11:11" ht="15.75" customHeight="1" x14ac:dyDescent="0.25">
      <c r="K459" s="1"/>
    </row>
    <row r="460" spans="11:11" ht="15.75" customHeight="1" x14ac:dyDescent="0.25">
      <c r="K460" s="1"/>
    </row>
    <row r="461" spans="11:11" ht="15.75" customHeight="1" x14ac:dyDescent="0.25">
      <c r="K461" s="1"/>
    </row>
    <row r="462" spans="11:11" ht="15.75" customHeight="1" x14ac:dyDescent="0.25">
      <c r="K462" s="1"/>
    </row>
    <row r="463" spans="11:11" ht="15.75" customHeight="1" x14ac:dyDescent="0.25">
      <c r="K463" s="1"/>
    </row>
    <row r="464" spans="11:11" ht="15.75" customHeight="1" x14ac:dyDescent="0.25">
      <c r="K464" s="1"/>
    </row>
    <row r="465" spans="11:11" ht="15.75" customHeight="1" x14ac:dyDescent="0.25">
      <c r="K465" s="1"/>
    </row>
    <row r="466" spans="11:11" ht="15.75" customHeight="1" x14ac:dyDescent="0.25">
      <c r="K466" s="1"/>
    </row>
    <row r="467" spans="11:11" ht="15.75" customHeight="1" x14ac:dyDescent="0.25">
      <c r="K467" s="1"/>
    </row>
    <row r="468" spans="11:11" ht="15.75" customHeight="1" x14ac:dyDescent="0.25">
      <c r="K468" s="1"/>
    </row>
    <row r="469" spans="11:11" ht="15.75" customHeight="1" x14ac:dyDescent="0.25">
      <c r="K469" s="1"/>
    </row>
    <row r="470" spans="11:11" ht="15.75" customHeight="1" x14ac:dyDescent="0.25">
      <c r="K470" s="1"/>
    </row>
    <row r="471" spans="11:11" ht="15.75" customHeight="1" x14ac:dyDescent="0.25">
      <c r="K471" s="1"/>
    </row>
    <row r="472" spans="11:11" ht="15.75" customHeight="1" x14ac:dyDescent="0.25">
      <c r="K472" s="1"/>
    </row>
    <row r="473" spans="11:11" ht="15.75" customHeight="1" x14ac:dyDescent="0.25">
      <c r="K473" s="1"/>
    </row>
    <row r="474" spans="11:11" ht="15.75" customHeight="1" x14ac:dyDescent="0.25">
      <c r="K474" s="1"/>
    </row>
    <row r="475" spans="11:11" ht="15.75" customHeight="1" x14ac:dyDescent="0.25">
      <c r="K475" s="1"/>
    </row>
    <row r="476" spans="11:11" ht="15.75" customHeight="1" x14ac:dyDescent="0.25">
      <c r="K476" s="1"/>
    </row>
    <row r="477" spans="11:11" ht="15.75" customHeight="1" x14ac:dyDescent="0.25">
      <c r="K477" s="1"/>
    </row>
    <row r="478" spans="11:11" ht="15.75" customHeight="1" x14ac:dyDescent="0.25">
      <c r="K478" s="1"/>
    </row>
    <row r="479" spans="11:11" ht="15.75" customHeight="1" x14ac:dyDescent="0.25">
      <c r="K479" s="1"/>
    </row>
    <row r="480" spans="11:11" ht="15.75" customHeight="1" x14ac:dyDescent="0.25">
      <c r="K480" s="1"/>
    </row>
    <row r="481" spans="11:11" ht="15.75" customHeight="1" x14ac:dyDescent="0.25">
      <c r="K481" s="1"/>
    </row>
    <row r="482" spans="11:11" ht="15.75" customHeight="1" x14ac:dyDescent="0.25">
      <c r="K482" s="1"/>
    </row>
    <row r="483" spans="11:11" ht="15.75" customHeight="1" x14ac:dyDescent="0.25">
      <c r="K483" s="1"/>
    </row>
    <row r="484" spans="11:11" ht="15.75" customHeight="1" x14ac:dyDescent="0.25">
      <c r="K484" s="1"/>
    </row>
    <row r="485" spans="11:11" ht="15.75" customHeight="1" x14ac:dyDescent="0.25">
      <c r="K485" s="1"/>
    </row>
    <row r="486" spans="11:11" ht="15.75" customHeight="1" x14ac:dyDescent="0.25">
      <c r="K486" s="1"/>
    </row>
    <row r="487" spans="11:11" ht="15.75" customHeight="1" x14ac:dyDescent="0.25">
      <c r="K487" s="1"/>
    </row>
    <row r="488" spans="11:11" ht="15.75" customHeight="1" x14ac:dyDescent="0.25">
      <c r="K488" s="1"/>
    </row>
    <row r="489" spans="11:11" ht="15.75" customHeight="1" x14ac:dyDescent="0.25">
      <c r="K489" s="1"/>
    </row>
    <row r="490" spans="11:11" ht="15.75" customHeight="1" x14ac:dyDescent="0.25">
      <c r="K490" s="1"/>
    </row>
    <row r="491" spans="11:11" ht="15.75" customHeight="1" x14ac:dyDescent="0.25">
      <c r="K491" s="1"/>
    </row>
    <row r="492" spans="11:11" ht="15.75" customHeight="1" x14ac:dyDescent="0.25">
      <c r="K492" s="1"/>
    </row>
    <row r="493" spans="11:11" ht="15.75" customHeight="1" x14ac:dyDescent="0.25">
      <c r="K493" s="1"/>
    </row>
    <row r="494" spans="11:11" ht="15.75" customHeight="1" x14ac:dyDescent="0.25">
      <c r="K494" s="1"/>
    </row>
    <row r="495" spans="11:11" ht="15.75" customHeight="1" x14ac:dyDescent="0.25">
      <c r="K495" s="1"/>
    </row>
    <row r="496" spans="11:11" ht="15.75" customHeight="1" x14ac:dyDescent="0.25">
      <c r="K496" s="1"/>
    </row>
    <row r="497" spans="11:11" ht="15.75" customHeight="1" x14ac:dyDescent="0.25">
      <c r="K497" s="1"/>
    </row>
    <row r="498" spans="11:11" ht="15.75" customHeight="1" x14ac:dyDescent="0.25">
      <c r="K498" s="1"/>
    </row>
    <row r="499" spans="11:11" ht="15.75" customHeight="1" x14ac:dyDescent="0.25">
      <c r="K499" s="1"/>
    </row>
    <row r="500" spans="11:11" ht="15.75" customHeight="1" x14ac:dyDescent="0.25">
      <c r="K500" s="1"/>
    </row>
    <row r="501" spans="11:11" ht="15.75" customHeight="1" x14ac:dyDescent="0.25">
      <c r="K501" s="1"/>
    </row>
    <row r="502" spans="11:11" ht="15.75" customHeight="1" x14ac:dyDescent="0.25">
      <c r="K502" s="1"/>
    </row>
    <row r="503" spans="11:11" ht="15.75" customHeight="1" x14ac:dyDescent="0.25">
      <c r="K503" s="1"/>
    </row>
    <row r="504" spans="11:11" ht="15.75" customHeight="1" x14ac:dyDescent="0.25">
      <c r="K504" s="1"/>
    </row>
    <row r="505" spans="11:11" ht="15.75" customHeight="1" x14ac:dyDescent="0.25">
      <c r="K505" s="1"/>
    </row>
    <row r="506" spans="11:11" ht="15.75" customHeight="1" x14ac:dyDescent="0.25">
      <c r="K506" s="1"/>
    </row>
    <row r="507" spans="11:11" ht="15.75" customHeight="1" x14ac:dyDescent="0.25">
      <c r="K507" s="1"/>
    </row>
    <row r="508" spans="11:11" ht="15.75" customHeight="1" x14ac:dyDescent="0.25">
      <c r="K508" s="1"/>
    </row>
    <row r="509" spans="11:11" ht="15.75" customHeight="1" x14ac:dyDescent="0.25">
      <c r="K509" s="1"/>
    </row>
    <row r="510" spans="11:11" ht="15.75" customHeight="1" x14ac:dyDescent="0.25">
      <c r="K510" s="1"/>
    </row>
    <row r="511" spans="11:11" ht="15.75" customHeight="1" x14ac:dyDescent="0.25">
      <c r="K511" s="1"/>
    </row>
    <row r="512" spans="11:11" ht="15.75" customHeight="1" x14ac:dyDescent="0.25">
      <c r="K512" s="1"/>
    </row>
    <row r="513" spans="11:11" ht="15.75" customHeight="1" x14ac:dyDescent="0.25">
      <c r="K513" s="1"/>
    </row>
    <row r="514" spans="11:11" ht="15.75" customHeight="1" x14ac:dyDescent="0.25">
      <c r="K514" s="1"/>
    </row>
    <row r="515" spans="11:11" ht="15.75" customHeight="1" x14ac:dyDescent="0.25">
      <c r="K515" s="1"/>
    </row>
    <row r="516" spans="11:11" ht="15.75" customHeight="1" x14ac:dyDescent="0.25">
      <c r="K516" s="1"/>
    </row>
    <row r="517" spans="11:11" ht="15.75" customHeight="1" x14ac:dyDescent="0.25">
      <c r="K517" s="1"/>
    </row>
    <row r="518" spans="11:11" ht="15.75" customHeight="1" x14ac:dyDescent="0.25">
      <c r="K518" s="1"/>
    </row>
    <row r="519" spans="11:11" ht="15.75" customHeight="1" x14ac:dyDescent="0.25">
      <c r="K519" s="1"/>
    </row>
    <row r="520" spans="11:11" ht="15.75" customHeight="1" x14ac:dyDescent="0.25">
      <c r="K520" s="1"/>
    </row>
    <row r="521" spans="11:11" ht="15.75" customHeight="1" x14ac:dyDescent="0.25">
      <c r="K521" s="1"/>
    </row>
    <row r="522" spans="11:11" ht="15.75" customHeight="1" x14ac:dyDescent="0.25">
      <c r="K522" s="1"/>
    </row>
    <row r="523" spans="11:11" ht="15.75" customHeight="1" x14ac:dyDescent="0.25">
      <c r="K523" s="1"/>
    </row>
    <row r="524" spans="11:11" ht="15.75" customHeight="1" x14ac:dyDescent="0.25">
      <c r="K524" s="1"/>
    </row>
    <row r="525" spans="11:11" ht="15.75" customHeight="1" x14ac:dyDescent="0.25">
      <c r="K525" s="1"/>
    </row>
    <row r="526" spans="11:11" ht="15.75" customHeight="1" x14ac:dyDescent="0.25">
      <c r="K526" s="1"/>
    </row>
    <row r="527" spans="11:11" ht="15.75" customHeight="1" x14ac:dyDescent="0.25">
      <c r="K527" s="1"/>
    </row>
    <row r="528" spans="11:11" ht="15.75" customHeight="1" x14ac:dyDescent="0.25">
      <c r="K528" s="1"/>
    </row>
    <row r="529" spans="11:11" ht="15.75" customHeight="1" x14ac:dyDescent="0.25">
      <c r="K529" s="1"/>
    </row>
    <row r="530" spans="11:11" ht="15.75" customHeight="1" x14ac:dyDescent="0.25">
      <c r="K530" s="1"/>
    </row>
    <row r="531" spans="11:11" ht="15.75" customHeight="1" x14ac:dyDescent="0.25">
      <c r="K531" s="1"/>
    </row>
    <row r="532" spans="11:11" ht="15.75" customHeight="1" x14ac:dyDescent="0.25">
      <c r="K532" s="1"/>
    </row>
    <row r="533" spans="11:11" ht="15.75" customHeight="1" x14ac:dyDescent="0.25">
      <c r="K533" s="1"/>
    </row>
    <row r="534" spans="11:11" ht="15.75" customHeight="1" x14ac:dyDescent="0.25">
      <c r="K534" s="1"/>
    </row>
    <row r="535" spans="11:11" ht="15.75" customHeight="1" x14ac:dyDescent="0.25">
      <c r="K535" s="1"/>
    </row>
    <row r="536" spans="11:11" ht="15.75" customHeight="1" x14ac:dyDescent="0.25">
      <c r="K536" s="1"/>
    </row>
    <row r="537" spans="11:11" ht="15.75" customHeight="1" x14ac:dyDescent="0.25">
      <c r="K537" s="1"/>
    </row>
    <row r="538" spans="11:11" ht="15.75" customHeight="1" x14ac:dyDescent="0.25">
      <c r="K538" s="1"/>
    </row>
    <row r="539" spans="11:11" ht="15.75" customHeight="1" x14ac:dyDescent="0.25">
      <c r="K539" s="1"/>
    </row>
    <row r="540" spans="11:11" ht="15.75" customHeight="1" x14ac:dyDescent="0.25">
      <c r="K540" s="1"/>
    </row>
    <row r="541" spans="11:11" ht="15.75" customHeight="1" x14ac:dyDescent="0.25">
      <c r="K541" s="1"/>
    </row>
    <row r="542" spans="11:11" ht="15.75" customHeight="1" x14ac:dyDescent="0.25">
      <c r="K542" s="1"/>
    </row>
    <row r="543" spans="11:11" ht="15.75" customHeight="1" x14ac:dyDescent="0.25">
      <c r="K543" s="1"/>
    </row>
    <row r="544" spans="11:11" ht="15.75" customHeight="1" x14ac:dyDescent="0.25">
      <c r="K544" s="1"/>
    </row>
    <row r="545" spans="11:11" ht="15.75" customHeight="1" x14ac:dyDescent="0.25">
      <c r="K545" s="1"/>
    </row>
    <row r="546" spans="11:11" ht="15.75" customHeight="1" x14ac:dyDescent="0.25">
      <c r="K546" s="1"/>
    </row>
    <row r="547" spans="11:11" ht="15.75" customHeight="1" x14ac:dyDescent="0.25">
      <c r="K547" s="1"/>
    </row>
    <row r="548" spans="11:11" ht="15.75" customHeight="1" x14ac:dyDescent="0.25">
      <c r="K548" s="1"/>
    </row>
    <row r="549" spans="11:11" ht="15.75" customHeight="1" x14ac:dyDescent="0.25">
      <c r="K549" s="1"/>
    </row>
    <row r="550" spans="11:11" ht="15.75" customHeight="1" x14ac:dyDescent="0.25">
      <c r="K550" s="1"/>
    </row>
    <row r="551" spans="11:11" ht="15.75" customHeight="1" x14ac:dyDescent="0.25">
      <c r="K551" s="1"/>
    </row>
    <row r="552" spans="11:11" ht="15.75" customHeight="1" x14ac:dyDescent="0.25">
      <c r="K552" s="1"/>
    </row>
    <row r="553" spans="11:11" ht="15.75" customHeight="1" x14ac:dyDescent="0.25">
      <c r="K553" s="1"/>
    </row>
    <row r="554" spans="11:11" ht="15.75" customHeight="1" x14ac:dyDescent="0.25">
      <c r="K554" s="1"/>
    </row>
    <row r="555" spans="11:11" ht="15.75" customHeight="1" x14ac:dyDescent="0.25">
      <c r="K555" s="1"/>
    </row>
    <row r="556" spans="11:11" ht="15.75" customHeight="1" x14ac:dyDescent="0.25">
      <c r="K556" s="1"/>
    </row>
    <row r="557" spans="11:11" ht="15.75" customHeight="1" x14ac:dyDescent="0.25">
      <c r="K557" s="1"/>
    </row>
    <row r="558" spans="11:11" ht="15.75" customHeight="1" x14ac:dyDescent="0.25">
      <c r="K558" s="1"/>
    </row>
    <row r="559" spans="11:11" ht="15.75" customHeight="1" x14ac:dyDescent="0.25">
      <c r="K559" s="1"/>
    </row>
    <row r="560" spans="11:11" ht="15.75" customHeight="1" x14ac:dyDescent="0.25">
      <c r="K560" s="1"/>
    </row>
    <row r="561" spans="11:11" ht="15.75" customHeight="1" x14ac:dyDescent="0.25">
      <c r="K561" s="1"/>
    </row>
    <row r="562" spans="11:11" ht="15.75" customHeight="1" x14ac:dyDescent="0.25">
      <c r="K562" s="1"/>
    </row>
    <row r="563" spans="11:11" ht="15.75" customHeight="1" x14ac:dyDescent="0.25">
      <c r="K563" s="1"/>
    </row>
    <row r="564" spans="11:11" ht="15.75" customHeight="1" x14ac:dyDescent="0.25">
      <c r="K564" s="1"/>
    </row>
    <row r="565" spans="11:11" ht="15.75" customHeight="1" x14ac:dyDescent="0.25">
      <c r="K565" s="1"/>
    </row>
    <row r="566" spans="11:11" ht="15.75" customHeight="1" x14ac:dyDescent="0.25">
      <c r="K566" s="1"/>
    </row>
    <row r="567" spans="11:11" ht="15.75" customHeight="1" x14ac:dyDescent="0.25">
      <c r="K567" s="1"/>
    </row>
    <row r="568" spans="11:11" ht="15.75" customHeight="1" x14ac:dyDescent="0.25">
      <c r="K568" s="1"/>
    </row>
    <row r="569" spans="11:11" ht="15.75" customHeight="1" x14ac:dyDescent="0.25">
      <c r="K569" s="1"/>
    </row>
    <row r="570" spans="11:11" ht="15.75" customHeight="1" x14ac:dyDescent="0.25">
      <c r="K570" s="1"/>
    </row>
    <row r="571" spans="11:11" ht="15.75" customHeight="1" x14ac:dyDescent="0.25">
      <c r="K571" s="1"/>
    </row>
    <row r="572" spans="11:11" ht="15.75" customHeight="1" x14ac:dyDescent="0.25">
      <c r="K572" s="1"/>
    </row>
    <row r="573" spans="11:11" ht="15.75" customHeight="1" x14ac:dyDescent="0.25">
      <c r="K573" s="1"/>
    </row>
    <row r="574" spans="11:11" ht="15.75" customHeight="1" x14ac:dyDescent="0.25">
      <c r="K574" s="1"/>
    </row>
    <row r="575" spans="11:11" ht="15.75" customHeight="1" x14ac:dyDescent="0.25">
      <c r="K575" s="1"/>
    </row>
    <row r="576" spans="11:11" ht="15.75" customHeight="1" x14ac:dyDescent="0.25">
      <c r="K576" s="1"/>
    </row>
    <row r="577" spans="11:11" ht="15.75" customHeight="1" x14ac:dyDescent="0.25">
      <c r="K577" s="1"/>
    </row>
    <row r="578" spans="11:11" ht="15.75" customHeight="1" x14ac:dyDescent="0.25">
      <c r="K578" s="1"/>
    </row>
    <row r="579" spans="11:11" ht="15.75" customHeight="1" x14ac:dyDescent="0.25">
      <c r="K579" s="1"/>
    </row>
    <row r="580" spans="11:11" ht="15.75" customHeight="1" x14ac:dyDescent="0.25">
      <c r="K580" s="1"/>
    </row>
    <row r="581" spans="11:11" ht="15.75" customHeight="1" x14ac:dyDescent="0.25">
      <c r="K581" s="1"/>
    </row>
    <row r="582" spans="11:11" ht="15.75" customHeight="1" x14ac:dyDescent="0.25">
      <c r="K582" s="1"/>
    </row>
    <row r="583" spans="11:11" ht="15.75" customHeight="1" x14ac:dyDescent="0.25">
      <c r="K583" s="1"/>
    </row>
    <row r="584" spans="11:11" ht="15.75" customHeight="1" x14ac:dyDescent="0.25">
      <c r="K584" s="1"/>
    </row>
    <row r="585" spans="11:11" ht="15.75" customHeight="1" x14ac:dyDescent="0.25">
      <c r="K585" s="1"/>
    </row>
    <row r="586" spans="11:11" ht="15.75" customHeight="1" x14ac:dyDescent="0.25">
      <c r="K586" s="1"/>
    </row>
    <row r="587" spans="11:11" ht="15.75" customHeight="1" x14ac:dyDescent="0.25">
      <c r="K587" s="1"/>
    </row>
    <row r="588" spans="11:11" ht="15.75" customHeight="1" x14ac:dyDescent="0.25">
      <c r="K588" s="1"/>
    </row>
    <row r="589" spans="11:11" ht="15.75" customHeight="1" x14ac:dyDescent="0.25">
      <c r="K589" s="1"/>
    </row>
    <row r="590" spans="11:11" ht="15.75" customHeight="1" x14ac:dyDescent="0.25">
      <c r="K590" s="1"/>
    </row>
    <row r="591" spans="11:11" ht="15.75" customHeight="1" x14ac:dyDescent="0.25">
      <c r="K591" s="1"/>
    </row>
    <row r="592" spans="11:11" ht="15.75" customHeight="1" x14ac:dyDescent="0.25">
      <c r="K592" s="1"/>
    </row>
    <row r="593" spans="11:11" ht="15.75" customHeight="1" x14ac:dyDescent="0.25">
      <c r="K593" s="1"/>
    </row>
    <row r="594" spans="11:11" ht="15.75" customHeight="1" x14ac:dyDescent="0.25">
      <c r="K594" s="1"/>
    </row>
    <row r="595" spans="11:11" ht="15.75" customHeight="1" x14ac:dyDescent="0.25">
      <c r="K595" s="1"/>
    </row>
    <row r="596" spans="11:11" ht="15.75" customHeight="1" x14ac:dyDescent="0.25">
      <c r="K596" s="1"/>
    </row>
    <row r="597" spans="11:11" ht="15.75" customHeight="1" x14ac:dyDescent="0.25">
      <c r="K597" s="1"/>
    </row>
    <row r="598" spans="11:11" ht="15.75" customHeight="1" x14ac:dyDescent="0.25">
      <c r="K598" s="1"/>
    </row>
    <row r="599" spans="11:11" ht="15.75" customHeight="1" x14ac:dyDescent="0.25">
      <c r="K599" s="1"/>
    </row>
    <row r="600" spans="11:11" ht="15.75" customHeight="1" x14ac:dyDescent="0.25">
      <c r="K600" s="1"/>
    </row>
    <row r="601" spans="11:11" ht="15.75" customHeight="1" x14ac:dyDescent="0.25">
      <c r="K601" s="1"/>
    </row>
    <row r="602" spans="11:11" ht="15.75" customHeight="1" x14ac:dyDescent="0.25">
      <c r="K602" s="1"/>
    </row>
    <row r="603" spans="11:11" ht="15.75" customHeight="1" x14ac:dyDescent="0.25">
      <c r="K603" s="1"/>
    </row>
    <row r="604" spans="11:11" ht="15.75" customHeight="1" x14ac:dyDescent="0.25">
      <c r="K604" s="1"/>
    </row>
    <row r="605" spans="11:11" ht="15.75" customHeight="1" x14ac:dyDescent="0.25">
      <c r="K605" s="1"/>
    </row>
    <row r="606" spans="11:11" ht="15.75" customHeight="1" x14ac:dyDescent="0.25">
      <c r="K606" s="1"/>
    </row>
    <row r="607" spans="11:11" ht="15.75" customHeight="1" x14ac:dyDescent="0.25">
      <c r="K607" s="1"/>
    </row>
    <row r="608" spans="11:11" ht="15.75" customHeight="1" x14ac:dyDescent="0.25">
      <c r="K608" s="1"/>
    </row>
    <row r="609" spans="11:11" ht="15.75" customHeight="1" x14ac:dyDescent="0.25">
      <c r="K609" s="1"/>
    </row>
    <row r="610" spans="11:11" ht="15.75" customHeight="1" x14ac:dyDescent="0.25">
      <c r="K610" s="1"/>
    </row>
    <row r="611" spans="11:11" ht="15.75" customHeight="1" x14ac:dyDescent="0.25">
      <c r="K611" s="1"/>
    </row>
    <row r="612" spans="11:11" ht="15.75" customHeight="1" x14ac:dyDescent="0.25">
      <c r="K612" s="1"/>
    </row>
    <row r="613" spans="11:11" ht="15.75" customHeight="1" x14ac:dyDescent="0.25">
      <c r="K613" s="1"/>
    </row>
    <row r="614" spans="11:11" ht="15.75" customHeight="1" x14ac:dyDescent="0.25">
      <c r="K614" s="1"/>
    </row>
    <row r="615" spans="11:11" ht="15.75" customHeight="1" x14ac:dyDescent="0.25">
      <c r="K615" s="1"/>
    </row>
    <row r="616" spans="11:11" ht="15.75" customHeight="1" x14ac:dyDescent="0.25">
      <c r="K616" s="1"/>
    </row>
    <row r="617" spans="11:11" ht="15.75" customHeight="1" x14ac:dyDescent="0.25">
      <c r="K617" s="1"/>
    </row>
    <row r="618" spans="11:11" ht="15.75" customHeight="1" x14ac:dyDescent="0.25">
      <c r="K618" s="1"/>
    </row>
    <row r="619" spans="11:11" ht="15.75" customHeight="1" x14ac:dyDescent="0.25">
      <c r="K619" s="1"/>
    </row>
    <row r="620" spans="11:11" ht="15.75" customHeight="1" x14ac:dyDescent="0.25">
      <c r="K620" s="1"/>
    </row>
    <row r="621" spans="11:11" ht="15.75" customHeight="1" x14ac:dyDescent="0.25">
      <c r="K621" s="1"/>
    </row>
    <row r="622" spans="11:11" ht="15.75" customHeight="1" x14ac:dyDescent="0.25">
      <c r="K622" s="1"/>
    </row>
    <row r="623" spans="11:11" ht="15.75" customHeight="1" x14ac:dyDescent="0.25">
      <c r="K623" s="1"/>
    </row>
    <row r="624" spans="11:11" ht="15.75" customHeight="1" x14ac:dyDescent="0.25">
      <c r="K624" s="1"/>
    </row>
    <row r="625" spans="11:11" ht="15.75" customHeight="1" x14ac:dyDescent="0.25">
      <c r="K625" s="1"/>
    </row>
    <row r="626" spans="11:11" ht="15.75" customHeight="1" x14ac:dyDescent="0.25">
      <c r="K626" s="1"/>
    </row>
    <row r="627" spans="11:11" ht="15.75" customHeight="1" x14ac:dyDescent="0.25">
      <c r="K627" s="1"/>
    </row>
    <row r="628" spans="11:11" ht="15.75" customHeight="1" x14ac:dyDescent="0.25">
      <c r="K628" s="1"/>
    </row>
    <row r="629" spans="11:11" ht="15.75" customHeight="1" x14ac:dyDescent="0.25">
      <c r="K629" s="1"/>
    </row>
    <row r="630" spans="11:11" ht="15.75" customHeight="1" x14ac:dyDescent="0.25">
      <c r="K630" s="1"/>
    </row>
    <row r="631" spans="11:11" ht="15.75" customHeight="1" x14ac:dyDescent="0.25">
      <c r="K631" s="1"/>
    </row>
    <row r="632" spans="11:11" ht="15.75" customHeight="1" x14ac:dyDescent="0.25">
      <c r="K632" s="1"/>
    </row>
    <row r="633" spans="11:11" ht="15.75" customHeight="1" x14ac:dyDescent="0.25">
      <c r="K633" s="1"/>
    </row>
    <row r="634" spans="11:11" ht="15.75" customHeight="1" x14ac:dyDescent="0.25">
      <c r="K634" s="1"/>
    </row>
    <row r="635" spans="11:11" ht="15.75" customHeight="1" x14ac:dyDescent="0.25">
      <c r="K635" s="1"/>
    </row>
    <row r="636" spans="11:11" ht="15.75" customHeight="1" x14ac:dyDescent="0.25">
      <c r="K636" s="1"/>
    </row>
    <row r="637" spans="11:11" ht="15.75" customHeight="1" x14ac:dyDescent="0.25">
      <c r="K637" s="1"/>
    </row>
    <row r="638" spans="11:11" ht="15.75" customHeight="1" x14ac:dyDescent="0.25">
      <c r="K638" s="1"/>
    </row>
    <row r="639" spans="11:11" ht="15.75" customHeight="1" x14ac:dyDescent="0.25">
      <c r="K639" s="1"/>
    </row>
    <row r="640" spans="11:11" ht="15.75" customHeight="1" x14ac:dyDescent="0.25">
      <c r="K640" s="1"/>
    </row>
    <row r="641" spans="11:11" ht="15.75" customHeight="1" x14ac:dyDescent="0.25">
      <c r="K641" s="1"/>
    </row>
    <row r="642" spans="11:11" ht="15.75" customHeight="1" x14ac:dyDescent="0.25">
      <c r="K642" s="1"/>
    </row>
    <row r="643" spans="11:11" ht="15.75" customHeight="1" x14ac:dyDescent="0.25">
      <c r="K643" s="1"/>
    </row>
    <row r="644" spans="11:11" ht="15.75" customHeight="1" x14ac:dyDescent="0.25">
      <c r="K644" s="1"/>
    </row>
    <row r="645" spans="11:11" ht="15.75" customHeight="1" x14ac:dyDescent="0.25">
      <c r="K645" s="1"/>
    </row>
    <row r="646" spans="11:11" ht="15.75" customHeight="1" x14ac:dyDescent="0.25">
      <c r="K646" s="1"/>
    </row>
    <row r="647" spans="11:11" ht="15.75" customHeight="1" x14ac:dyDescent="0.25">
      <c r="K647" s="1"/>
    </row>
    <row r="648" spans="11:11" ht="15.75" customHeight="1" x14ac:dyDescent="0.25">
      <c r="K648" s="1"/>
    </row>
    <row r="649" spans="11:11" ht="15.75" customHeight="1" x14ac:dyDescent="0.25">
      <c r="K649" s="1"/>
    </row>
    <row r="650" spans="11:11" ht="15.75" customHeight="1" x14ac:dyDescent="0.25">
      <c r="K650" s="1"/>
    </row>
    <row r="651" spans="11:11" ht="15.75" customHeight="1" x14ac:dyDescent="0.25">
      <c r="K651" s="1"/>
    </row>
    <row r="652" spans="11:11" ht="15.75" customHeight="1" x14ac:dyDescent="0.25">
      <c r="K652" s="1"/>
    </row>
    <row r="653" spans="11:11" ht="15.75" customHeight="1" x14ac:dyDescent="0.25">
      <c r="K653" s="1"/>
    </row>
    <row r="654" spans="11:11" ht="15.75" customHeight="1" x14ac:dyDescent="0.25">
      <c r="K654" s="1"/>
    </row>
    <row r="655" spans="11:11" ht="15.75" customHeight="1" x14ac:dyDescent="0.25">
      <c r="K655" s="1"/>
    </row>
    <row r="656" spans="11:11" ht="15.75" customHeight="1" x14ac:dyDescent="0.25">
      <c r="K656" s="1"/>
    </row>
    <row r="657" spans="11:11" ht="15.75" customHeight="1" x14ac:dyDescent="0.25">
      <c r="K657" s="1"/>
    </row>
    <row r="658" spans="11:11" ht="15.75" customHeight="1" x14ac:dyDescent="0.25">
      <c r="K658" s="1"/>
    </row>
    <row r="659" spans="11:11" ht="15.75" customHeight="1" x14ac:dyDescent="0.25">
      <c r="K659" s="1"/>
    </row>
    <row r="660" spans="11:11" ht="15.75" customHeight="1" x14ac:dyDescent="0.25">
      <c r="K660" s="1"/>
    </row>
    <row r="661" spans="11:11" ht="15.75" customHeight="1" x14ac:dyDescent="0.25">
      <c r="K661" s="1"/>
    </row>
    <row r="662" spans="11:11" ht="15.75" customHeight="1" x14ac:dyDescent="0.25">
      <c r="K662" s="1"/>
    </row>
    <row r="663" spans="11:11" ht="15.75" customHeight="1" x14ac:dyDescent="0.25">
      <c r="K663" s="1"/>
    </row>
    <row r="664" spans="11:11" ht="15.75" customHeight="1" x14ac:dyDescent="0.25">
      <c r="K664" s="1"/>
    </row>
    <row r="665" spans="11:11" ht="15.75" customHeight="1" x14ac:dyDescent="0.25">
      <c r="K665" s="1"/>
    </row>
    <row r="666" spans="11:11" ht="15.75" customHeight="1" x14ac:dyDescent="0.25">
      <c r="K666" s="1"/>
    </row>
    <row r="667" spans="11:11" ht="15.75" customHeight="1" x14ac:dyDescent="0.25">
      <c r="K667" s="1"/>
    </row>
    <row r="668" spans="11:11" ht="15.75" customHeight="1" x14ac:dyDescent="0.25">
      <c r="K668" s="1"/>
    </row>
    <row r="669" spans="11:11" ht="15.75" customHeight="1" x14ac:dyDescent="0.25">
      <c r="K669" s="1"/>
    </row>
    <row r="670" spans="11:11" ht="15.75" customHeight="1" x14ac:dyDescent="0.25">
      <c r="K670" s="1"/>
    </row>
    <row r="671" spans="11:11" ht="15.75" customHeight="1" x14ac:dyDescent="0.25">
      <c r="K671" s="1"/>
    </row>
    <row r="672" spans="11:11" ht="15.75" customHeight="1" x14ac:dyDescent="0.25">
      <c r="K672" s="1"/>
    </row>
    <row r="673" spans="11:11" ht="15.75" customHeight="1" x14ac:dyDescent="0.25">
      <c r="K673" s="1"/>
    </row>
    <row r="674" spans="11:11" ht="15.75" customHeight="1" x14ac:dyDescent="0.25">
      <c r="K674" s="1"/>
    </row>
    <row r="675" spans="11:11" ht="15.75" customHeight="1" x14ac:dyDescent="0.25">
      <c r="K675" s="1"/>
    </row>
    <row r="676" spans="11:11" ht="15.75" customHeight="1" x14ac:dyDescent="0.25">
      <c r="K676" s="1"/>
    </row>
    <row r="677" spans="11:11" ht="15.75" customHeight="1" x14ac:dyDescent="0.25">
      <c r="K677" s="1"/>
    </row>
    <row r="678" spans="11:11" ht="15.75" customHeight="1" x14ac:dyDescent="0.25">
      <c r="K678" s="1"/>
    </row>
    <row r="679" spans="11:11" ht="15.75" customHeight="1" x14ac:dyDescent="0.25">
      <c r="K679" s="1"/>
    </row>
    <row r="680" spans="11:11" ht="15.75" customHeight="1" x14ac:dyDescent="0.25">
      <c r="K680" s="1"/>
    </row>
    <row r="681" spans="11:11" ht="15.75" customHeight="1" x14ac:dyDescent="0.25">
      <c r="K681" s="1"/>
    </row>
    <row r="682" spans="11:11" ht="15.75" customHeight="1" x14ac:dyDescent="0.25">
      <c r="K682" s="1"/>
    </row>
    <row r="683" spans="11:11" ht="15.75" customHeight="1" x14ac:dyDescent="0.25">
      <c r="K683" s="1"/>
    </row>
    <row r="684" spans="11:11" ht="15.75" customHeight="1" x14ac:dyDescent="0.25">
      <c r="K684" s="1"/>
    </row>
    <row r="685" spans="11:11" ht="15.75" customHeight="1" x14ac:dyDescent="0.25">
      <c r="K685" s="1"/>
    </row>
    <row r="686" spans="11:11" ht="15.75" customHeight="1" x14ac:dyDescent="0.25">
      <c r="K686" s="1"/>
    </row>
    <row r="687" spans="11:11" ht="15.75" customHeight="1" x14ac:dyDescent="0.25">
      <c r="K687" s="1"/>
    </row>
    <row r="688" spans="11:11" ht="15.75" customHeight="1" x14ac:dyDescent="0.25">
      <c r="K688" s="1"/>
    </row>
    <row r="689" spans="11:11" ht="15.75" customHeight="1" x14ac:dyDescent="0.25">
      <c r="K689" s="1"/>
    </row>
    <row r="690" spans="11:11" ht="15.75" customHeight="1" x14ac:dyDescent="0.25">
      <c r="K690" s="1"/>
    </row>
    <row r="691" spans="11:11" ht="15.75" customHeight="1" x14ac:dyDescent="0.25">
      <c r="K691" s="1"/>
    </row>
    <row r="692" spans="11:11" ht="15.75" customHeight="1" x14ac:dyDescent="0.25">
      <c r="K692" s="1"/>
    </row>
    <row r="693" spans="11:11" ht="15.75" customHeight="1" x14ac:dyDescent="0.25">
      <c r="K693" s="1"/>
    </row>
    <row r="694" spans="11:11" ht="15.75" customHeight="1" x14ac:dyDescent="0.25">
      <c r="K694" s="1"/>
    </row>
    <row r="695" spans="11:11" ht="15.75" customHeight="1" x14ac:dyDescent="0.25">
      <c r="K695" s="1"/>
    </row>
    <row r="696" spans="11:11" ht="15.75" customHeight="1" x14ac:dyDescent="0.25">
      <c r="K696" s="1"/>
    </row>
    <row r="697" spans="11:11" ht="15.75" customHeight="1" x14ac:dyDescent="0.25">
      <c r="K697" s="1"/>
    </row>
    <row r="698" spans="11:11" ht="15.75" customHeight="1" x14ac:dyDescent="0.25">
      <c r="K698" s="1"/>
    </row>
    <row r="699" spans="11:11" ht="15.75" customHeight="1" x14ac:dyDescent="0.25">
      <c r="K699" s="1"/>
    </row>
    <row r="700" spans="11:11" ht="15.75" customHeight="1" x14ac:dyDescent="0.25">
      <c r="K700" s="1"/>
    </row>
    <row r="701" spans="11:11" ht="15.75" customHeight="1" x14ac:dyDescent="0.25">
      <c r="K701" s="1"/>
    </row>
    <row r="702" spans="11:11" ht="15.75" customHeight="1" x14ac:dyDescent="0.25">
      <c r="K702" s="1"/>
    </row>
    <row r="703" spans="11:11" ht="15.75" customHeight="1" x14ac:dyDescent="0.25">
      <c r="K703" s="1"/>
    </row>
    <row r="704" spans="11:11" ht="15.75" customHeight="1" x14ac:dyDescent="0.25">
      <c r="K704" s="1"/>
    </row>
    <row r="705" spans="11:11" ht="15.75" customHeight="1" x14ac:dyDescent="0.25">
      <c r="K705" s="1"/>
    </row>
    <row r="706" spans="11:11" ht="15.75" customHeight="1" x14ac:dyDescent="0.25">
      <c r="K706" s="1"/>
    </row>
    <row r="707" spans="11:11" ht="15.75" customHeight="1" x14ac:dyDescent="0.25">
      <c r="K707" s="1"/>
    </row>
    <row r="708" spans="11:11" ht="15.75" customHeight="1" x14ac:dyDescent="0.25">
      <c r="K708" s="1"/>
    </row>
    <row r="709" spans="11:11" ht="15.75" customHeight="1" x14ac:dyDescent="0.25">
      <c r="K709" s="1"/>
    </row>
    <row r="710" spans="11:11" ht="15.75" customHeight="1" x14ac:dyDescent="0.25">
      <c r="K710" s="1"/>
    </row>
    <row r="711" spans="11:11" ht="15.75" customHeight="1" x14ac:dyDescent="0.25">
      <c r="K711" s="1"/>
    </row>
    <row r="712" spans="11:11" ht="15.75" customHeight="1" x14ac:dyDescent="0.25">
      <c r="K712" s="1"/>
    </row>
    <row r="713" spans="11:11" ht="15.75" customHeight="1" x14ac:dyDescent="0.25">
      <c r="K713" s="1"/>
    </row>
    <row r="714" spans="11:11" ht="15.75" customHeight="1" x14ac:dyDescent="0.25">
      <c r="K714" s="1"/>
    </row>
    <row r="715" spans="11:11" ht="15.75" customHeight="1" x14ac:dyDescent="0.25">
      <c r="K715" s="1"/>
    </row>
    <row r="716" spans="11:11" ht="15.75" customHeight="1" x14ac:dyDescent="0.25">
      <c r="K716" s="1"/>
    </row>
    <row r="717" spans="11:11" ht="15.75" customHeight="1" x14ac:dyDescent="0.25">
      <c r="K717" s="1"/>
    </row>
    <row r="718" spans="11:11" ht="15.75" customHeight="1" x14ac:dyDescent="0.25">
      <c r="K718" s="1"/>
    </row>
    <row r="719" spans="11:11" ht="15.75" customHeight="1" x14ac:dyDescent="0.25">
      <c r="K719" s="1"/>
    </row>
    <row r="720" spans="11:11" ht="15.75" customHeight="1" x14ac:dyDescent="0.25">
      <c r="K720" s="1"/>
    </row>
    <row r="721" spans="11:11" ht="15.75" customHeight="1" x14ac:dyDescent="0.25">
      <c r="K721" s="1"/>
    </row>
    <row r="722" spans="11:11" ht="15.75" customHeight="1" x14ac:dyDescent="0.25">
      <c r="K722" s="1"/>
    </row>
    <row r="723" spans="11:11" ht="15.75" customHeight="1" x14ac:dyDescent="0.25">
      <c r="K723" s="1"/>
    </row>
    <row r="724" spans="11:11" ht="15.75" customHeight="1" x14ac:dyDescent="0.25">
      <c r="K724" s="1"/>
    </row>
    <row r="725" spans="11:11" ht="15.75" customHeight="1" x14ac:dyDescent="0.25">
      <c r="K725" s="1"/>
    </row>
    <row r="726" spans="11:11" ht="15.75" customHeight="1" x14ac:dyDescent="0.25">
      <c r="K726" s="1"/>
    </row>
    <row r="727" spans="11:11" ht="15.75" customHeight="1" x14ac:dyDescent="0.25">
      <c r="K727" s="1"/>
    </row>
    <row r="728" spans="11:11" ht="15.75" customHeight="1" x14ac:dyDescent="0.25">
      <c r="K728" s="1"/>
    </row>
    <row r="729" spans="11:11" ht="15.75" customHeight="1" x14ac:dyDescent="0.25">
      <c r="K729" s="1"/>
    </row>
    <row r="730" spans="11:11" ht="15.75" customHeight="1" x14ac:dyDescent="0.25">
      <c r="K730" s="1"/>
    </row>
    <row r="731" spans="11:11" ht="15.75" customHeight="1" x14ac:dyDescent="0.25">
      <c r="K731" s="1"/>
    </row>
    <row r="732" spans="11:11" ht="15.75" customHeight="1" x14ac:dyDescent="0.25">
      <c r="K732" s="1"/>
    </row>
    <row r="733" spans="11:11" ht="15.75" customHeight="1" x14ac:dyDescent="0.25">
      <c r="K733" s="1"/>
    </row>
    <row r="734" spans="11:11" ht="15.75" customHeight="1" x14ac:dyDescent="0.25">
      <c r="K734" s="1"/>
    </row>
    <row r="735" spans="11:11" ht="15.75" customHeight="1" x14ac:dyDescent="0.25">
      <c r="K735" s="1"/>
    </row>
    <row r="736" spans="11:11" ht="15.75" customHeight="1" x14ac:dyDescent="0.25">
      <c r="K736" s="1"/>
    </row>
    <row r="737" spans="11:11" ht="15.75" customHeight="1" x14ac:dyDescent="0.25">
      <c r="K737" s="1"/>
    </row>
    <row r="738" spans="11:11" ht="15.75" customHeight="1" x14ac:dyDescent="0.25">
      <c r="K738" s="1"/>
    </row>
    <row r="739" spans="11:11" ht="15.75" customHeight="1" x14ac:dyDescent="0.25">
      <c r="K739" s="1"/>
    </row>
    <row r="740" spans="11:11" ht="15.75" customHeight="1" x14ac:dyDescent="0.25">
      <c r="K740" s="1"/>
    </row>
    <row r="741" spans="11:11" ht="15.75" customHeight="1" x14ac:dyDescent="0.25">
      <c r="K741" s="1"/>
    </row>
    <row r="742" spans="11:11" ht="15.75" customHeight="1" x14ac:dyDescent="0.25">
      <c r="K742" s="1"/>
    </row>
    <row r="743" spans="11:11" ht="15.75" customHeight="1" x14ac:dyDescent="0.25">
      <c r="K743" s="1"/>
    </row>
    <row r="744" spans="11:11" ht="15.75" customHeight="1" x14ac:dyDescent="0.25">
      <c r="K744" s="1"/>
    </row>
    <row r="745" spans="11:11" ht="15.75" customHeight="1" x14ac:dyDescent="0.25">
      <c r="K745" s="1"/>
    </row>
    <row r="746" spans="11:11" ht="15.75" customHeight="1" x14ac:dyDescent="0.25">
      <c r="K746" s="1"/>
    </row>
    <row r="747" spans="11:11" ht="15.75" customHeight="1" x14ac:dyDescent="0.25">
      <c r="K747" s="1"/>
    </row>
    <row r="748" spans="11:11" ht="15.75" customHeight="1" x14ac:dyDescent="0.25">
      <c r="K748" s="1"/>
    </row>
    <row r="749" spans="11:11" ht="15.75" customHeight="1" x14ac:dyDescent="0.25">
      <c r="K749" s="1"/>
    </row>
    <row r="750" spans="11:11" ht="15.75" customHeight="1" x14ac:dyDescent="0.25">
      <c r="K750" s="1"/>
    </row>
    <row r="751" spans="11:11" ht="15.75" customHeight="1" x14ac:dyDescent="0.25">
      <c r="K751" s="1"/>
    </row>
    <row r="752" spans="11:11" ht="15.75" customHeight="1" x14ac:dyDescent="0.25">
      <c r="K752" s="1"/>
    </row>
    <row r="753" spans="11:11" ht="15.75" customHeight="1" x14ac:dyDescent="0.25">
      <c r="K753" s="1"/>
    </row>
    <row r="754" spans="11:11" ht="15.75" customHeight="1" x14ac:dyDescent="0.25">
      <c r="K754" s="1"/>
    </row>
    <row r="755" spans="11:11" ht="15.75" customHeight="1" x14ac:dyDescent="0.25">
      <c r="K755" s="1"/>
    </row>
    <row r="756" spans="11:11" ht="15.75" customHeight="1" x14ac:dyDescent="0.25">
      <c r="K756" s="1"/>
    </row>
    <row r="757" spans="11:11" ht="15.75" customHeight="1" x14ac:dyDescent="0.25">
      <c r="K757" s="1"/>
    </row>
    <row r="758" spans="11:11" ht="15.75" customHeight="1" x14ac:dyDescent="0.25">
      <c r="K758" s="1"/>
    </row>
    <row r="759" spans="11:11" ht="15.75" customHeight="1" x14ac:dyDescent="0.25">
      <c r="K759" s="1"/>
    </row>
    <row r="760" spans="11:11" ht="15.75" customHeight="1" x14ac:dyDescent="0.25">
      <c r="K760" s="1"/>
    </row>
    <row r="761" spans="11:11" ht="15.75" customHeight="1" x14ac:dyDescent="0.25">
      <c r="K761" s="1"/>
    </row>
    <row r="762" spans="11:11" ht="15.75" customHeight="1" x14ac:dyDescent="0.25">
      <c r="K762" s="1"/>
    </row>
    <row r="763" spans="11:11" ht="15.75" customHeight="1" x14ac:dyDescent="0.25">
      <c r="K763" s="1"/>
    </row>
    <row r="764" spans="11:11" ht="15.75" customHeight="1" x14ac:dyDescent="0.25">
      <c r="K764" s="1"/>
    </row>
    <row r="765" spans="11:11" ht="15.75" customHeight="1" x14ac:dyDescent="0.25">
      <c r="K765" s="1"/>
    </row>
    <row r="766" spans="11:11" ht="15.75" customHeight="1" x14ac:dyDescent="0.25">
      <c r="K766" s="1"/>
    </row>
    <row r="767" spans="11:11" ht="15.75" customHeight="1" x14ac:dyDescent="0.25">
      <c r="K767" s="1"/>
    </row>
    <row r="768" spans="11:11" ht="15.75" customHeight="1" x14ac:dyDescent="0.25">
      <c r="K768" s="1"/>
    </row>
    <row r="769" spans="11:11" ht="15.75" customHeight="1" x14ac:dyDescent="0.25">
      <c r="K769" s="1"/>
    </row>
    <row r="770" spans="11:11" ht="15.75" customHeight="1" x14ac:dyDescent="0.25">
      <c r="K770" s="1"/>
    </row>
    <row r="771" spans="11:11" ht="15.75" customHeight="1" x14ac:dyDescent="0.25">
      <c r="K771" s="1"/>
    </row>
    <row r="772" spans="11:11" ht="15.75" customHeight="1" x14ac:dyDescent="0.25">
      <c r="K772" s="1"/>
    </row>
    <row r="773" spans="11:11" ht="15.75" customHeight="1" x14ac:dyDescent="0.25">
      <c r="K773" s="1"/>
    </row>
    <row r="774" spans="11:11" ht="15.75" customHeight="1" x14ac:dyDescent="0.25">
      <c r="K774" s="1"/>
    </row>
    <row r="775" spans="11:11" ht="15.75" customHeight="1" x14ac:dyDescent="0.25">
      <c r="K775" s="1"/>
    </row>
    <row r="776" spans="11:11" ht="15.75" customHeight="1" x14ac:dyDescent="0.25">
      <c r="K776" s="1"/>
    </row>
    <row r="777" spans="11:11" ht="15.75" customHeight="1" x14ac:dyDescent="0.25">
      <c r="K777" s="1"/>
    </row>
    <row r="778" spans="11:11" ht="15.75" customHeight="1" x14ac:dyDescent="0.25">
      <c r="K778" s="1"/>
    </row>
    <row r="779" spans="11:11" ht="15.75" customHeight="1" x14ac:dyDescent="0.25">
      <c r="K779" s="1"/>
    </row>
    <row r="780" spans="11:11" ht="15.75" customHeight="1" x14ac:dyDescent="0.25">
      <c r="K780" s="1"/>
    </row>
    <row r="781" spans="11:11" ht="15.75" customHeight="1" x14ac:dyDescent="0.25">
      <c r="K781" s="1"/>
    </row>
    <row r="782" spans="11:11" ht="15.75" customHeight="1" x14ac:dyDescent="0.25">
      <c r="K782" s="1"/>
    </row>
    <row r="783" spans="11:11" ht="15.75" customHeight="1" x14ac:dyDescent="0.25">
      <c r="K783" s="1"/>
    </row>
    <row r="784" spans="11:11" ht="15.75" customHeight="1" x14ac:dyDescent="0.25">
      <c r="K784" s="1"/>
    </row>
    <row r="785" spans="11:11" ht="15.75" customHeight="1" x14ac:dyDescent="0.25">
      <c r="K785" s="1"/>
    </row>
    <row r="786" spans="11:11" ht="15.75" customHeight="1" x14ac:dyDescent="0.25">
      <c r="K786" s="1"/>
    </row>
    <row r="787" spans="11:11" ht="15.75" customHeight="1" x14ac:dyDescent="0.25">
      <c r="K787" s="1"/>
    </row>
    <row r="788" spans="11:11" ht="15.75" customHeight="1" x14ac:dyDescent="0.25">
      <c r="K788" s="1"/>
    </row>
    <row r="789" spans="11:11" ht="15.75" customHeight="1" x14ac:dyDescent="0.25">
      <c r="K789" s="1"/>
    </row>
    <row r="790" spans="11:11" ht="15.75" customHeight="1" x14ac:dyDescent="0.25">
      <c r="K790" s="1"/>
    </row>
    <row r="791" spans="11:11" ht="15.75" customHeight="1" x14ac:dyDescent="0.25">
      <c r="K791" s="1"/>
    </row>
    <row r="792" spans="11:11" ht="15.75" customHeight="1" x14ac:dyDescent="0.25">
      <c r="K792" s="1"/>
    </row>
    <row r="793" spans="11:11" ht="15.75" customHeight="1" x14ac:dyDescent="0.25">
      <c r="K793" s="1"/>
    </row>
    <row r="794" spans="11:11" ht="15.75" customHeight="1" x14ac:dyDescent="0.25">
      <c r="K794" s="1"/>
    </row>
    <row r="795" spans="11:11" ht="15.75" customHeight="1" x14ac:dyDescent="0.25">
      <c r="K795" s="1"/>
    </row>
    <row r="796" spans="11:11" ht="15.75" customHeight="1" x14ac:dyDescent="0.25">
      <c r="K796" s="1"/>
    </row>
    <row r="797" spans="11:11" ht="15.75" customHeight="1" x14ac:dyDescent="0.25">
      <c r="K797" s="1"/>
    </row>
    <row r="798" spans="11:11" ht="15.75" customHeight="1" x14ac:dyDescent="0.25">
      <c r="K798" s="1"/>
    </row>
    <row r="799" spans="11:11" ht="15.75" customHeight="1" x14ac:dyDescent="0.25">
      <c r="K799" s="1"/>
    </row>
    <row r="800" spans="11:11" ht="15.75" customHeight="1" x14ac:dyDescent="0.25">
      <c r="K800" s="1"/>
    </row>
    <row r="801" spans="11:11" ht="15.75" customHeight="1" x14ac:dyDescent="0.25">
      <c r="K801" s="1"/>
    </row>
    <row r="802" spans="11:11" ht="15.75" customHeight="1" x14ac:dyDescent="0.25">
      <c r="K802" s="1"/>
    </row>
    <row r="803" spans="11:11" ht="15.75" customHeight="1" x14ac:dyDescent="0.25">
      <c r="K803" s="1"/>
    </row>
    <row r="804" spans="11:11" ht="15.75" customHeight="1" x14ac:dyDescent="0.25">
      <c r="K804" s="1"/>
    </row>
    <row r="805" spans="11:11" ht="15.75" customHeight="1" x14ac:dyDescent="0.25">
      <c r="K805" s="1"/>
    </row>
    <row r="806" spans="11:11" ht="15.75" customHeight="1" x14ac:dyDescent="0.25">
      <c r="K806" s="1"/>
    </row>
    <row r="807" spans="11:11" ht="15.75" customHeight="1" x14ac:dyDescent="0.25">
      <c r="K807" s="1"/>
    </row>
    <row r="808" spans="11:11" ht="15.75" customHeight="1" x14ac:dyDescent="0.25">
      <c r="K808" s="1"/>
    </row>
    <row r="809" spans="11:11" ht="15.75" customHeight="1" x14ac:dyDescent="0.25">
      <c r="K809" s="1"/>
    </row>
    <row r="810" spans="11:11" ht="15.75" customHeight="1" x14ac:dyDescent="0.25">
      <c r="K810" s="1"/>
    </row>
    <row r="811" spans="11:11" ht="15.75" customHeight="1" x14ac:dyDescent="0.25">
      <c r="K811" s="1"/>
    </row>
    <row r="812" spans="11:11" ht="15.75" customHeight="1" x14ac:dyDescent="0.25">
      <c r="K812" s="1"/>
    </row>
    <row r="813" spans="11:11" ht="15.75" customHeight="1" x14ac:dyDescent="0.25">
      <c r="K813" s="1"/>
    </row>
    <row r="814" spans="11:11" ht="15.75" customHeight="1" x14ac:dyDescent="0.25">
      <c r="K814" s="1"/>
    </row>
    <row r="815" spans="11:11" ht="15.75" customHeight="1" x14ac:dyDescent="0.25">
      <c r="K815" s="1"/>
    </row>
    <row r="816" spans="11:11" ht="15.75" customHeight="1" x14ac:dyDescent="0.25">
      <c r="K816" s="1"/>
    </row>
    <row r="817" spans="11:11" ht="15.75" customHeight="1" x14ac:dyDescent="0.25">
      <c r="K817" s="1"/>
    </row>
    <row r="818" spans="11:11" ht="15.75" customHeight="1" x14ac:dyDescent="0.25">
      <c r="K818" s="1"/>
    </row>
    <row r="819" spans="11:11" ht="15.75" customHeight="1" x14ac:dyDescent="0.25">
      <c r="K819" s="1"/>
    </row>
    <row r="820" spans="11:11" ht="15.75" customHeight="1" x14ac:dyDescent="0.25">
      <c r="K820" s="1"/>
    </row>
    <row r="821" spans="11:11" ht="15.75" customHeight="1" x14ac:dyDescent="0.25">
      <c r="K821" s="1"/>
    </row>
    <row r="822" spans="11:11" ht="15.75" customHeight="1" x14ac:dyDescent="0.25">
      <c r="K822" s="1"/>
    </row>
    <row r="823" spans="11:11" ht="15.75" customHeight="1" x14ac:dyDescent="0.25">
      <c r="K823" s="1"/>
    </row>
    <row r="824" spans="11:11" ht="15.75" customHeight="1" x14ac:dyDescent="0.25">
      <c r="K824" s="1"/>
    </row>
    <row r="825" spans="11:11" ht="15.75" customHeight="1" x14ac:dyDescent="0.25">
      <c r="K825" s="1"/>
    </row>
    <row r="826" spans="11:11" ht="15.75" customHeight="1" x14ac:dyDescent="0.25">
      <c r="K826" s="1"/>
    </row>
    <row r="827" spans="11:11" ht="15.75" customHeight="1" x14ac:dyDescent="0.25">
      <c r="K827" s="1"/>
    </row>
    <row r="828" spans="11:11" ht="15.75" customHeight="1" x14ac:dyDescent="0.25">
      <c r="K828" s="1"/>
    </row>
    <row r="829" spans="11:11" ht="15.75" customHeight="1" x14ac:dyDescent="0.25">
      <c r="K829" s="1"/>
    </row>
    <row r="830" spans="11:11" ht="15.75" customHeight="1" x14ac:dyDescent="0.25">
      <c r="K830" s="1"/>
    </row>
    <row r="831" spans="11:11" ht="15.75" customHeight="1" x14ac:dyDescent="0.25">
      <c r="K831" s="1"/>
    </row>
    <row r="832" spans="11:11" ht="15.75" customHeight="1" x14ac:dyDescent="0.25">
      <c r="K832" s="1"/>
    </row>
    <row r="833" spans="11:11" ht="15.75" customHeight="1" x14ac:dyDescent="0.25">
      <c r="K833" s="1"/>
    </row>
    <row r="834" spans="11:11" ht="15.75" customHeight="1" x14ac:dyDescent="0.25">
      <c r="K834" s="1"/>
    </row>
    <row r="835" spans="11:11" ht="15.75" customHeight="1" x14ac:dyDescent="0.25">
      <c r="K835" s="1"/>
    </row>
    <row r="836" spans="11:11" ht="15.75" customHeight="1" x14ac:dyDescent="0.25">
      <c r="K836" s="1"/>
    </row>
    <row r="837" spans="11:11" ht="15.75" customHeight="1" x14ac:dyDescent="0.25">
      <c r="K837" s="1"/>
    </row>
    <row r="838" spans="11:11" ht="15.75" customHeight="1" x14ac:dyDescent="0.25">
      <c r="K838" s="1"/>
    </row>
    <row r="839" spans="11:11" ht="15.75" customHeight="1" x14ac:dyDescent="0.25">
      <c r="K839" s="1"/>
    </row>
    <row r="840" spans="11:11" ht="15.75" customHeight="1" x14ac:dyDescent="0.25">
      <c r="K840" s="1"/>
    </row>
    <row r="841" spans="11:11" ht="15.75" customHeight="1" x14ac:dyDescent="0.25">
      <c r="K841" s="1"/>
    </row>
    <row r="842" spans="11:11" ht="15.75" customHeight="1" x14ac:dyDescent="0.25">
      <c r="K842" s="1"/>
    </row>
    <row r="843" spans="11:11" ht="15.75" customHeight="1" x14ac:dyDescent="0.25">
      <c r="K843" s="1"/>
    </row>
    <row r="844" spans="11:11" ht="15.75" customHeight="1" x14ac:dyDescent="0.25">
      <c r="K844" s="1"/>
    </row>
    <row r="845" spans="11:11" ht="15.75" customHeight="1" x14ac:dyDescent="0.25">
      <c r="K845" s="1"/>
    </row>
    <row r="846" spans="11:11" ht="15.75" customHeight="1" x14ac:dyDescent="0.25">
      <c r="K846" s="1"/>
    </row>
    <row r="847" spans="11:11" ht="15.75" customHeight="1" x14ac:dyDescent="0.25">
      <c r="K847" s="1"/>
    </row>
    <row r="848" spans="11:11" ht="15.75" customHeight="1" x14ac:dyDescent="0.25">
      <c r="K848" s="1"/>
    </row>
    <row r="849" spans="11:11" ht="15.75" customHeight="1" x14ac:dyDescent="0.25">
      <c r="K849" s="1"/>
    </row>
    <row r="850" spans="11:11" ht="15.75" customHeight="1" x14ac:dyDescent="0.25">
      <c r="K850" s="1"/>
    </row>
    <row r="851" spans="11:11" ht="15.75" customHeight="1" x14ac:dyDescent="0.25">
      <c r="K851" s="1"/>
    </row>
    <row r="852" spans="11:11" ht="15.75" customHeight="1" x14ac:dyDescent="0.25">
      <c r="K852" s="1"/>
    </row>
    <row r="853" spans="11:11" ht="15.75" customHeight="1" x14ac:dyDescent="0.25">
      <c r="K853" s="1"/>
    </row>
    <row r="854" spans="11:11" ht="15.75" customHeight="1" x14ac:dyDescent="0.25">
      <c r="K854" s="1"/>
    </row>
    <row r="855" spans="11:11" ht="15.75" customHeight="1" x14ac:dyDescent="0.25">
      <c r="K855" s="1"/>
    </row>
    <row r="856" spans="11:11" ht="15.75" customHeight="1" x14ac:dyDescent="0.25">
      <c r="K856" s="1"/>
    </row>
    <row r="857" spans="11:11" ht="15.75" customHeight="1" x14ac:dyDescent="0.25">
      <c r="K857" s="1"/>
    </row>
    <row r="858" spans="11:11" ht="15.75" customHeight="1" x14ac:dyDescent="0.25">
      <c r="K858" s="1"/>
    </row>
    <row r="859" spans="11:11" ht="15.75" customHeight="1" x14ac:dyDescent="0.25">
      <c r="K859" s="1"/>
    </row>
    <row r="860" spans="11:11" ht="15.75" customHeight="1" x14ac:dyDescent="0.25">
      <c r="K860" s="1"/>
    </row>
    <row r="861" spans="11:11" ht="15.75" customHeight="1" x14ac:dyDescent="0.25">
      <c r="K861" s="1"/>
    </row>
    <row r="862" spans="11:11" ht="15.75" customHeight="1" x14ac:dyDescent="0.25">
      <c r="K862" s="1"/>
    </row>
    <row r="863" spans="11:11" ht="15.75" customHeight="1" x14ac:dyDescent="0.25">
      <c r="K863" s="1"/>
    </row>
    <row r="864" spans="11:11" ht="15.75" customHeight="1" x14ac:dyDescent="0.25">
      <c r="K864" s="1"/>
    </row>
    <row r="865" spans="11:11" ht="15.75" customHeight="1" x14ac:dyDescent="0.25">
      <c r="K865" s="1"/>
    </row>
    <row r="866" spans="11:11" ht="15.75" customHeight="1" x14ac:dyDescent="0.25">
      <c r="K866" s="1"/>
    </row>
    <row r="867" spans="11:11" ht="15.75" customHeight="1" x14ac:dyDescent="0.25">
      <c r="K867" s="1"/>
    </row>
    <row r="868" spans="11:11" ht="15.75" customHeight="1" x14ac:dyDescent="0.25">
      <c r="K868" s="1"/>
    </row>
    <row r="869" spans="11:11" ht="15.75" customHeight="1" x14ac:dyDescent="0.25">
      <c r="K869" s="1"/>
    </row>
    <row r="870" spans="11:11" ht="15.75" customHeight="1" x14ac:dyDescent="0.25">
      <c r="K870" s="1"/>
    </row>
    <row r="871" spans="11:11" ht="15.75" customHeight="1" x14ac:dyDescent="0.25">
      <c r="K871" s="1"/>
    </row>
    <row r="872" spans="11:11" ht="15.75" customHeight="1" x14ac:dyDescent="0.25">
      <c r="K872" s="1"/>
    </row>
    <row r="873" spans="11:11" ht="15.75" customHeight="1" x14ac:dyDescent="0.25">
      <c r="K873" s="1"/>
    </row>
    <row r="874" spans="11:11" ht="15.75" customHeight="1" x14ac:dyDescent="0.25">
      <c r="K874" s="1"/>
    </row>
    <row r="875" spans="11:11" ht="15.75" customHeight="1" x14ac:dyDescent="0.25">
      <c r="K875" s="1"/>
    </row>
    <row r="876" spans="11:11" ht="15.75" customHeight="1" x14ac:dyDescent="0.25">
      <c r="K876" s="1"/>
    </row>
    <row r="877" spans="11:11" ht="15.75" customHeight="1" x14ac:dyDescent="0.25">
      <c r="K877" s="1"/>
    </row>
    <row r="878" spans="11:11" ht="15.75" customHeight="1" x14ac:dyDescent="0.25">
      <c r="K878" s="1"/>
    </row>
    <row r="879" spans="11:11" ht="15.75" customHeight="1" x14ac:dyDescent="0.25">
      <c r="K879" s="1"/>
    </row>
    <row r="880" spans="11:11" ht="15.75" customHeight="1" x14ac:dyDescent="0.25">
      <c r="K880" s="1"/>
    </row>
    <row r="881" spans="11:11" ht="15.75" customHeight="1" x14ac:dyDescent="0.25">
      <c r="K881" s="1"/>
    </row>
    <row r="882" spans="11:11" ht="15.75" customHeight="1" x14ac:dyDescent="0.25">
      <c r="K882" s="1"/>
    </row>
    <row r="883" spans="11:11" ht="15.75" customHeight="1" x14ac:dyDescent="0.25">
      <c r="K883" s="1"/>
    </row>
    <row r="884" spans="11:11" ht="15.75" customHeight="1" x14ac:dyDescent="0.25">
      <c r="K884" s="1"/>
    </row>
    <row r="885" spans="11:11" ht="15.75" customHeight="1" x14ac:dyDescent="0.25">
      <c r="K885" s="1"/>
    </row>
    <row r="886" spans="11:11" ht="15.75" customHeight="1" x14ac:dyDescent="0.25">
      <c r="K886" s="1"/>
    </row>
    <row r="887" spans="11:11" ht="15.75" customHeight="1" x14ac:dyDescent="0.25">
      <c r="K887" s="1"/>
    </row>
    <row r="888" spans="11:11" ht="15.75" customHeight="1" x14ac:dyDescent="0.25">
      <c r="K888" s="1"/>
    </row>
    <row r="889" spans="11:11" ht="15.75" customHeight="1" x14ac:dyDescent="0.25">
      <c r="K889" s="1"/>
    </row>
    <row r="890" spans="11:11" ht="15.75" customHeight="1" x14ac:dyDescent="0.25">
      <c r="K890" s="1"/>
    </row>
    <row r="891" spans="11:11" ht="15.75" customHeight="1" x14ac:dyDescent="0.25">
      <c r="K891" s="1"/>
    </row>
    <row r="892" spans="11:11" ht="15.75" customHeight="1" x14ac:dyDescent="0.25">
      <c r="K892" s="1"/>
    </row>
    <row r="893" spans="11:11" ht="15.75" customHeight="1" x14ac:dyDescent="0.25">
      <c r="K893" s="1"/>
    </row>
    <row r="894" spans="11:11" ht="15.75" customHeight="1" x14ac:dyDescent="0.25">
      <c r="K894" s="1"/>
    </row>
    <row r="895" spans="11:11" ht="15.75" customHeight="1" x14ac:dyDescent="0.25">
      <c r="K895" s="1"/>
    </row>
    <row r="896" spans="11:11" ht="15.75" customHeight="1" x14ac:dyDescent="0.25">
      <c r="K896" s="1"/>
    </row>
    <row r="897" spans="11:11" ht="15.75" customHeight="1" x14ac:dyDescent="0.25">
      <c r="K897" s="1"/>
    </row>
    <row r="898" spans="11:11" ht="15.75" customHeight="1" x14ac:dyDescent="0.25">
      <c r="K898" s="1"/>
    </row>
    <row r="899" spans="11:11" ht="15.75" customHeight="1" x14ac:dyDescent="0.25">
      <c r="K899" s="1"/>
    </row>
    <row r="900" spans="11:11" ht="15.75" customHeight="1" x14ac:dyDescent="0.25">
      <c r="K900" s="1"/>
    </row>
    <row r="901" spans="11:11" ht="15.75" customHeight="1" x14ac:dyDescent="0.25">
      <c r="K901" s="1"/>
    </row>
    <row r="902" spans="11:11" ht="15.75" customHeight="1" x14ac:dyDescent="0.25">
      <c r="K902" s="1"/>
    </row>
    <row r="903" spans="11:11" ht="15.75" customHeight="1" x14ac:dyDescent="0.25">
      <c r="K903" s="1"/>
    </row>
    <row r="904" spans="11:11" ht="15.75" customHeight="1" x14ac:dyDescent="0.25">
      <c r="K904" s="1"/>
    </row>
    <row r="905" spans="11:11" ht="15.75" customHeight="1" x14ac:dyDescent="0.25">
      <c r="K905" s="1"/>
    </row>
    <row r="906" spans="11:11" ht="15.75" customHeight="1" x14ac:dyDescent="0.25">
      <c r="K906" s="1"/>
    </row>
    <row r="907" spans="11:11" ht="15.75" customHeight="1" x14ac:dyDescent="0.25">
      <c r="K907" s="1"/>
    </row>
    <row r="908" spans="11:11" ht="15.75" customHeight="1" x14ac:dyDescent="0.25">
      <c r="K908" s="1"/>
    </row>
    <row r="909" spans="11:11" ht="15.75" customHeight="1" x14ac:dyDescent="0.25">
      <c r="K909" s="1"/>
    </row>
    <row r="910" spans="11:11" ht="15.75" customHeight="1" x14ac:dyDescent="0.25">
      <c r="K910" s="1"/>
    </row>
    <row r="911" spans="11:11" ht="15.75" customHeight="1" x14ac:dyDescent="0.25">
      <c r="K911" s="1"/>
    </row>
    <row r="912" spans="11:11" ht="15.75" customHeight="1" x14ac:dyDescent="0.25">
      <c r="K912" s="1"/>
    </row>
    <row r="913" spans="11:11" ht="15.75" customHeight="1" x14ac:dyDescent="0.25">
      <c r="K913" s="1"/>
    </row>
    <row r="914" spans="11:11" ht="15.75" customHeight="1" x14ac:dyDescent="0.25">
      <c r="K914" s="1"/>
    </row>
    <row r="915" spans="11:11" ht="15.75" customHeight="1" x14ac:dyDescent="0.25">
      <c r="K915" s="1"/>
    </row>
    <row r="916" spans="11:11" ht="15.75" customHeight="1" x14ac:dyDescent="0.25">
      <c r="K916" s="1"/>
    </row>
    <row r="917" spans="11:11" ht="15.75" customHeight="1" x14ac:dyDescent="0.25">
      <c r="K917" s="1"/>
    </row>
    <row r="918" spans="11:11" ht="15.75" customHeight="1" x14ac:dyDescent="0.25">
      <c r="K918" s="1"/>
    </row>
    <row r="919" spans="11:11" ht="15.75" customHeight="1" x14ac:dyDescent="0.25">
      <c r="K919" s="1"/>
    </row>
    <row r="920" spans="11:11" ht="15.75" customHeight="1" x14ac:dyDescent="0.25">
      <c r="K920" s="1"/>
    </row>
    <row r="921" spans="11:11" ht="15.75" customHeight="1" x14ac:dyDescent="0.25">
      <c r="K921" s="1"/>
    </row>
    <row r="922" spans="11:11" ht="15.75" customHeight="1" x14ac:dyDescent="0.25">
      <c r="K922" s="1"/>
    </row>
    <row r="923" spans="11:11" ht="15.75" customHeight="1" x14ac:dyDescent="0.25">
      <c r="K923" s="1"/>
    </row>
    <row r="924" spans="11:11" ht="15.75" customHeight="1" x14ac:dyDescent="0.25">
      <c r="K924" s="1"/>
    </row>
    <row r="925" spans="11:11" ht="15.75" customHeight="1" x14ac:dyDescent="0.25">
      <c r="K925" s="1"/>
    </row>
    <row r="926" spans="11:11" ht="15.75" customHeight="1" x14ac:dyDescent="0.25">
      <c r="K926" s="1"/>
    </row>
    <row r="927" spans="11:11" ht="15.75" customHeight="1" x14ac:dyDescent="0.25">
      <c r="K927" s="1"/>
    </row>
    <row r="928" spans="11:11" ht="15.75" customHeight="1" x14ac:dyDescent="0.25">
      <c r="K928" s="1"/>
    </row>
    <row r="929" spans="11:11" ht="15.75" customHeight="1" x14ac:dyDescent="0.25">
      <c r="K929" s="1"/>
    </row>
    <row r="930" spans="11:11" ht="15.75" customHeight="1" x14ac:dyDescent="0.25">
      <c r="K930" s="1"/>
    </row>
    <row r="931" spans="11:11" ht="15.75" customHeight="1" x14ac:dyDescent="0.25">
      <c r="K931" s="1"/>
    </row>
    <row r="932" spans="11:11" ht="15.75" customHeight="1" x14ac:dyDescent="0.25">
      <c r="K932" s="1"/>
    </row>
    <row r="933" spans="11:11" ht="15.75" customHeight="1" x14ac:dyDescent="0.25">
      <c r="K933" s="1"/>
    </row>
    <row r="934" spans="11:11" ht="15.75" customHeight="1" x14ac:dyDescent="0.25">
      <c r="K934" s="1"/>
    </row>
    <row r="935" spans="11:11" ht="15.75" customHeight="1" x14ac:dyDescent="0.25">
      <c r="K935" s="1"/>
    </row>
    <row r="936" spans="11:11" ht="15.75" customHeight="1" x14ac:dyDescent="0.25">
      <c r="K936" s="1"/>
    </row>
    <row r="937" spans="11:11" ht="15.75" customHeight="1" x14ac:dyDescent="0.25">
      <c r="K937" s="1"/>
    </row>
    <row r="938" spans="11:11" ht="15.75" customHeight="1" x14ac:dyDescent="0.25">
      <c r="K938" s="1"/>
    </row>
    <row r="939" spans="11:11" ht="15.75" customHeight="1" x14ac:dyDescent="0.25">
      <c r="K939" s="1"/>
    </row>
    <row r="940" spans="11:11" ht="15.75" customHeight="1" x14ac:dyDescent="0.25">
      <c r="K940" s="1"/>
    </row>
    <row r="941" spans="11:11" ht="15.75" customHeight="1" x14ac:dyDescent="0.25">
      <c r="K941" s="1"/>
    </row>
    <row r="942" spans="11:11" ht="15.75" customHeight="1" x14ac:dyDescent="0.25">
      <c r="K942" s="1"/>
    </row>
    <row r="943" spans="11:11" ht="15.75" customHeight="1" x14ac:dyDescent="0.25">
      <c r="K943" s="1"/>
    </row>
    <row r="944" spans="11:11" ht="15.75" customHeight="1" x14ac:dyDescent="0.25">
      <c r="K944" s="1"/>
    </row>
    <row r="945" spans="11:11" ht="15.75" customHeight="1" x14ac:dyDescent="0.25">
      <c r="K945" s="1"/>
    </row>
    <row r="946" spans="11:11" ht="15.75" customHeight="1" x14ac:dyDescent="0.25">
      <c r="K946" s="1"/>
    </row>
    <row r="947" spans="11:11" ht="15.75" customHeight="1" x14ac:dyDescent="0.25">
      <c r="K947" s="1"/>
    </row>
    <row r="948" spans="11:11" ht="15.75" customHeight="1" x14ac:dyDescent="0.25">
      <c r="K948" s="1"/>
    </row>
    <row r="949" spans="11:11" ht="15.75" customHeight="1" x14ac:dyDescent="0.25">
      <c r="K949" s="1"/>
    </row>
    <row r="950" spans="11:11" ht="15.75" customHeight="1" x14ac:dyDescent="0.25">
      <c r="K950" s="1"/>
    </row>
    <row r="951" spans="11:11" ht="15.75" customHeight="1" x14ac:dyDescent="0.25">
      <c r="K951" s="1"/>
    </row>
    <row r="952" spans="11:11" ht="15.75" customHeight="1" x14ac:dyDescent="0.25">
      <c r="K952" s="1"/>
    </row>
    <row r="953" spans="11:11" ht="15.75" customHeight="1" x14ac:dyDescent="0.25">
      <c r="K953" s="1"/>
    </row>
    <row r="954" spans="11:11" ht="15.75" customHeight="1" x14ac:dyDescent="0.25">
      <c r="K954" s="1"/>
    </row>
    <row r="955" spans="11:11" ht="15.75" customHeight="1" x14ac:dyDescent="0.25">
      <c r="K955" s="1"/>
    </row>
    <row r="956" spans="11:11" ht="15.75" customHeight="1" x14ac:dyDescent="0.25">
      <c r="K956" s="1"/>
    </row>
    <row r="957" spans="11:11" ht="15.75" customHeight="1" x14ac:dyDescent="0.25">
      <c r="K957" s="1"/>
    </row>
    <row r="958" spans="11:11" ht="15.75" customHeight="1" x14ac:dyDescent="0.25">
      <c r="K958" s="1"/>
    </row>
    <row r="959" spans="11:11" ht="15.75" customHeight="1" x14ac:dyDescent="0.25">
      <c r="K959" s="1"/>
    </row>
    <row r="960" spans="11:11" ht="15.75" customHeight="1" x14ac:dyDescent="0.25">
      <c r="K960" s="1"/>
    </row>
    <row r="961" spans="11:11" ht="15.75" customHeight="1" x14ac:dyDescent="0.25">
      <c r="K961" s="1"/>
    </row>
    <row r="962" spans="11:11" ht="15.75" customHeight="1" x14ac:dyDescent="0.25">
      <c r="K962" s="1"/>
    </row>
    <row r="963" spans="11:11" ht="15.75" customHeight="1" x14ac:dyDescent="0.25">
      <c r="K963" s="1"/>
    </row>
    <row r="964" spans="11:11" ht="15.75" customHeight="1" x14ac:dyDescent="0.25">
      <c r="K964" s="1"/>
    </row>
    <row r="965" spans="11:11" ht="15.75" customHeight="1" x14ac:dyDescent="0.25">
      <c r="K965" s="1"/>
    </row>
    <row r="966" spans="11:11" ht="15.75" customHeight="1" x14ac:dyDescent="0.25">
      <c r="K966" s="1"/>
    </row>
    <row r="967" spans="11:11" ht="15.75" customHeight="1" x14ac:dyDescent="0.25">
      <c r="K967" s="1"/>
    </row>
    <row r="968" spans="11:11" ht="15.75" customHeight="1" x14ac:dyDescent="0.25">
      <c r="K968" s="1"/>
    </row>
    <row r="969" spans="11:11" ht="15.75" customHeight="1" x14ac:dyDescent="0.25">
      <c r="K969" s="1"/>
    </row>
    <row r="970" spans="11:11" ht="15.75" customHeight="1" x14ac:dyDescent="0.25">
      <c r="K970" s="1"/>
    </row>
    <row r="971" spans="11:11" ht="15.75" customHeight="1" x14ac:dyDescent="0.25">
      <c r="K971" s="1"/>
    </row>
    <row r="972" spans="11:11" ht="15.75" customHeight="1" x14ac:dyDescent="0.25">
      <c r="K972" s="1"/>
    </row>
    <row r="973" spans="11:11" ht="15.75" customHeight="1" x14ac:dyDescent="0.25">
      <c r="K973" s="1"/>
    </row>
    <row r="974" spans="11:11" ht="15.75" customHeight="1" x14ac:dyDescent="0.25">
      <c r="K974" s="1"/>
    </row>
    <row r="975" spans="11:11" ht="15.75" customHeight="1" x14ac:dyDescent="0.25">
      <c r="K975" s="1"/>
    </row>
    <row r="976" spans="11:11" ht="15.75" customHeight="1" x14ac:dyDescent="0.25">
      <c r="K976" s="1"/>
    </row>
    <row r="977" spans="11:11" ht="15.75" customHeight="1" x14ac:dyDescent="0.25">
      <c r="K977" s="1"/>
    </row>
    <row r="978" spans="11:11" ht="15.75" customHeight="1" x14ac:dyDescent="0.25">
      <c r="K978" s="1"/>
    </row>
    <row r="979" spans="11:11" ht="15.75" customHeight="1" x14ac:dyDescent="0.25">
      <c r="K979" s="1"/>
    </row>
    <row r="980" spans="11:11" ht="15.75" customHeight="1" x14ac:dyDescent="0.25">
      <c r="K980" s="1"/>
    </row>
    <row r="981" spans="11:11" ht="15.75" customHeight="1" x14ac:dyDescent="0.25">
      <c r="K981" s="1"/>
    </row>
    <row r="982" spans="11:11" ht="15.75" customHeight="1" x14ac:dyDescent="0.25">
      <c r="K982" s="1"/>
    </row>
    <row r="983" spans="11:11" ht="15.75" customHeight="1" x14ac:dyDescent="0.25">
      <c r="K983" s="1"/>
    </row>
    <row r="984" spans="11:11" ht="15.75" customHeight="1" x14ac:dyDescent="0.25">
      <c r="K984" s="1"/>
    </row>
    <row r="985" spans="11:11" ht="15.75" customHeight="1" x14ac:dyDescent="0.25">
      <c r="K985" s="1"/>
    </row>
    <row r="986" spans="11:11" ht="15.75" customHeight="1" x14ac:dyDescent="0.25">
      <c r="K986" s="1"/>
    </row>
    <row r="987" spans="11:11" ht="15.75" customHeight="1" x14ac:dyDescent="0.25">
      <c r="K987" s="1"/>
    </row>
    <row r="988" spans="11:11" ht="15.75" customHeight="1" x14ac:dyDescent="0.25">
      <c r="K988" s="1"/>
    </row>
    <row r="989" spans="11:11" ht="15.75" customHeight="1" x14ac:dyDescent="0.25">
      <c r="K989" s="1"/>
    </row>
    <row r="990" spans="11:11" ht="15.75" customHeight="1" x14ac:dyDescent="0.25">
      <c r="K990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10:D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982"/>
  <sheetViews>
    <sheetView showGridLines="0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G26" sqref="G26"/>
    </sheetView>
  </sheetViews>
  <sheetFormatPr baseColWidth="10" defaultColWidth="14.42578125" defaultRowHeight="15" customHeight="1" x14ac:dyDescent="0.25"/>
  <cols>
    <col min="1" max="1" width="2" customWidth="1"/>
    <col min="2" max="2" width="6.28515625" customWidth="1"/>
    <col min="3" max="3" width="6.42578125" customWidth="1"/>
    <col min="4" max="4" width="6.7109375" customWidth="1"/>
    <col min="5" max="5" width="85.28515625" customWidth="1"/>
    <col min="6" max="6" width="20" customWidth="1"/>
    <col min="7" max="11" width="19" customWidth="1"/>
  </cols>
  <sheetData>
    <row r="1" spans="1:11" x14ac:dyDescent="0.25">
      <c r="F1" s="1"/>
    </row>
    <row r="2" spans="1:11" x14ac:dyDescent="0.25">
      <c r="B2" s="373"/>
      <c r="C2" s="372"/>
      <c r="D2" s="1"/>
      <c r="E2" s="66" t="s">
        <v>0</v>
      </c>
      <c r="F2" s="14"/>
      <c r="G2" s="14"/>
      <c r="H2" s="14"/>
      <c r="I2" s="14"/>
      <c r="J2" s="1"/>
      <c r="K2" s="1"/>
    </row>
    <row r="3" spans="1:11" x14ac:dyDescent="0.25">
      <c r="B3" s="373"/>
      <c r="C3" s="372"/>
      <c r="D3" s="1"/>
      <c r="E3" s="67" t="s">
        <v>82</v>
      </c>
      <c r="F3" s="1"/>
      <c r="G3" s="1"/>
      <c r="H3" s="1"/>
      <c r="I3" s="1"/>
      <c r="J3" s="1"/>
      <c r="K3" s="1"/>
    </row>
    <row r="4" spans="1:11" x14ac:dyDescent="0.25">
      <c r="B4" s="1"/>
      <c r="C4" s="1"/>
      <c r="D4" s="1"/>
      <c r="E4" s="67" t="s">
        <v>2</v>
      </c>
      <c r="F4" s="68" t="s">
        <v>83</v>
      </c>
      <c r="G4" s="69">
        <v>45742</v>
      </c>
      <c r="H4" s="69">
        <v>45680</v>
      </c>
      <c r="I4" s="69">
        <v>45726</v>
      </c>
      <c r="J4" s="69">
        <v>45730</v>
      </c>
      <c r="K4" s="69">
        <v>45730</v>
      </c>
    </row>
    <row r="5" spans="1:11" x14ac:dyDescent="0.25">
      <c r="B5" s="1"/>
      <c r="C5" s="6"/>
      <c r="D5" s="6"/>
      <c r="E5" s="66" t="s">
        <v>84</v>
      </c>
      <c r="F5" s="388" t="s">
        <v>85</v>
      </c>
      <c r="G5" s="389" t="s">
        <v>81</v>
      </c>
      <c r="H5" s="375" t="s">
        <v>86</v>
      </c>
      <c r="I5" s="375" t="s">
        <v>87</v>
      </c>
      <c r="J5" s="377" t="s">
        <v>88</v>
      </c>
      <c r="K5" s="379" t="s">
        <v>89</v>
      </c>
    </row>
    <row r="6" spans="1:11" x14ac:dyDescent="0.25">
      <c r="B6" s="1"/>
      <c r="C6" s="1"/>
      <c r="D6" s="1"/>
      <c r="E6" s="1"/>
      <c r="F6" s="376"/>
      <c r="G6" s="384"/>
      <c r="H6" s="376"/>
      <c r="I6" s="376"/>
      <c r="J6" s="378"/>
      <c r="K6" s="378"/>
    </row>
    <row r="7" spans="1:11" x14ac:dyDescent="0.25">
      <c r="A7" s="1"/>
      <c r="B7" s="390" t="s">
        <v>4</v>
      </c>
      <c r="C7" s="391" t="s">
        <v>5</v>
      </c>
      <c r="D7" s="391" t="s">
        <v>6</v>
      </c>
      <c r="E7" s="391" t="s">
        <v>90</v>
      </c>
      <c r="F7" s="392" t="s">
        <v>91</v>
      </c>
      <c r="G7" s="70" t="s">
        <v>92</v>
      </c>
      <c r="H7" s="70" t="s">
        <v>93</v>
      </c>
      <c r="I7" s="71" t="s">
        <v>94</v>
      </c>
      <c r="J7" s="71" t="s">
        <v>95</v>
      </c>
      <c r="K7" s="71" t="s">
        <v>96</v>
      </c>
    </row>
    <row r="8" spans="1:11" x14ac:dyDescent="0.25">
      <c r="A8" s="1"/>
      <c r="B8" s="376"/>
      <c r="C8" s="376"/>
      <c r="D8" s="376"/>
      <c r="E8" s="376"/>
      <c r="F8" s="383"/>
      <c r="G8" s="73" t="s">
        <v>97</v>
      </c>
      <c r="H8" s="73" t="s">
        <v>98</v>
      </c>
      <c r="I8" s="74" t="s">
        <v>99</v>
      </c>
      <c r="J8" s="74" t="s">
        <v>101</v>
      </c>
      <c r="K8" s="74" t="s">
        <v>102</v>
      </c>
    </row>
    <row r="9" spans="1:11" x14ac:dyDescent="0.25">
      <c r="B9" s="376"/>
      <c r="C9" s="376"/>
      <c r="D9" s="376"/>
      <c r="E9" s="376"/>
      <c r="F9" s="383"/>
      <c r="G9" s="76" t="s">
        <v>103</v>
      </c>
      <c r="H9" s="76"/>
      <c r="I9" s="74" t="s">
        <v>104</v>
      </c>
      <c r="J9" s="74" t="s">
        <v>105</v>
      </c>
      <c r="K9" s="74" t="s">
        <v>106</v>
      </c>
    </row>
    <row r="10" spans="1:11" ht="29.25" customHeight="1" x14ac:dyDescent="0.25">
      <c r="B10" s="378"/>
      <c r="C10" s="378"/>
      <c r="D10" s="378"/>
      <c r="E10" s="378"/>
      <c r="F10" s="383"/>
      <c r="G10" s="77" t="s">
        <v>108</v>
      </c>
      <c r="H10" s="77"/>
      <c r="I10" s="78" t="s">
        <v>109</v>
      </c>
      <c r="J10" s="78" t="s">
        <v>110</v>
      </c>
      <c r="K10" s="78" t="s">
        <v>111</v>
      </c>
    </row>
    <row r="11" spans="1:11" ht="15.75" customHeight="1" x14ac:dyDescent="0.25">
      <c r="A11" s="80"/>
      <c r="B11" s="81"/>
      <c r="C11" s="82"/>
      <c r="D11" s="82"/>
      <c r="E11" s="83" t="s">
        <v>113</v>
      </c>
      <c r="F11" s="84">
        <f t="shared" ref="F11:K11" si="0">+F12+F15+F19+F24+F26</f>
        <v>3901783</v>
      </c>
      <c r="G11" s="84">
        <f t="shared" si="0"/>
        <v>1692923</v>
      </c>
      <c r="H11" s="84">
        <f t="shared" si="0"/>
        <v>-563710</v>
      </c>
      <c r="I11" s="84">
        <f t="shared" si="0"/>
        <v>1102000</v>
      </c>
      <c r="J11" s="85">
        <f t="shared" si="0"/>
        <v>1550570</v>
      </c>
      <c r="K11" s="85">
        <f t="shared" si="0"/>
        <v>120000</v>
      </c>
    </row>
    <row r="12" spans="1:11" x14ac:dyDescent="0.25">
      <c r="A12" s="14"/>
      <c r="B12" s="86" t="s">
        <v>13</v>
      </c>
      <c r="C12" s="87" t="s">
        <v>14</v>
      </c>
      <c r="D12" s="87" t="s">
        <v>15</v>
      </c>
      <c r="E12" s="6" t="s">
        <v>16</v>
      </c>
      <c r="F12" s="88">
        <f>SUM(G12:I12)</f>
        <v>0</v>
      </c>
      <c r="G12" s="89">
        <f t="shared" ref="G12:G13" si="1">+G13</f>
        <v>0</v>
      </c>
      <c r="H12" s="90"/>
      <c r="I12" s="91"/>
      <c r="J12" s="92"/>
      <c r="K12" s="92"/>
    </row>
    <row r="13" spans="1:11" x14ac:dyDescent="0.25">
      <c r="B13" s="94"/>
      <c r="C13" s="95" t="s">
        <v>26</v>
      </c>
      <c r="D13" s="95" t="s">
        <v>15</v>
      </c>
      <c r="E13" s="6" t="s">
        <v>114</v>
      </c>
      <c r="F13" s="96">
        <f t="shared" ref="F13:F23" si="2">SUM(G13:K13)</f>
        <v>0</v>
      </c>
      <c r="G13" s="96">
        <f t="shared" si="1"/>
        <v>0</v>
      </c>
      <c r="H13" s="97">
        <f t="shared" ref="H13:K13" si="3">+H14</f>
        <v>0</v>
      </c>
      <c r="I13" s="98">
        <f t="shared" si="3"/>
        <v>0</v>
      </c>
      <c r="J13" s="99">
        <f t="shared" si="3"/>
        <v>0</v>
      </c>
      <c r="K13" s="99">
        <f t="shared" si="3"/>
        <v>0</v>
      </c>
    </row>
    <row r="14" spans="1:11" x14ac:dyDescent="0.25">
      <c r="A14" s="1"/>
      <c r="B14" s="94"/>
      <c r="C14" s="95"/>
      <c r="D14" s="95" t="s">
        <v>19</v>
      </c>
      <c r="E14" s="1" t="s">
        <v>20</v>
      </c>
      <c r="F14" s="96">
        <f t="shared" si="2"/>
        <v>0</v>
      </c>
      <c r="G14" s="100"/>
      <c r="H14" s="100"/>
      <c r="I14" s="93"/>
      <c r="J14" s="101"/>
      <c r="K14" s="101"/>
    </row>
    <row r="15" spans="1:11" ht="15.75" customHeight="1" x14ac:dyDescent="0.25">
      <c r="A15" s="14"/>
      <c r="B15" s="86" t="s">
        <v>21</v>
      </c>
      <c r="C15" s="87"/>
      <c r="D15" s="87"/>
      <c r="E15" s="6" t="s">
        <v>22</v>
      </c>
      <c r="F15" s="96">
        <f t="shared" si="2"/>
        <v>0</v>
      </c>
      <c r="G15" s="102">
        <f t="shared" ref="G15:K15" si="4">+G16+G17+G18</f>
        <v>0</v>
      </c>
      <c r="H15" s="102">
        <f t="shared" si="4"/>
        <v>0</v>
      </c>
      <c r="I15" s="103">
        <f t="shared" si="4"/>
        <v>0</v>
      </c>
      <c r="J15" s="104">
        <f t="shared" si="4"/>
        <v>0</v>
      </c>
      <c r="K15" s="104">
        <f t="shared" si="4"/>
        <v>0</v>
      </c>
    </row>
    <row r="16" spans="1:11" ht="15.75" customHeight="1" x14ac:dyDescent="0.25">
      <c r="A16" s="1"/>
      <c r="B16" s="94"/>
      <c r="C16" s="95" t="s">
        <v>24</v>
      </c>
      <c r="D16" s="95"/>
      <c r="E16" s="2" t="s">
        <v>25</v>
      </c>
      <c r="F16" s="96">
        <f t="shared" si="2"/>
        <v>0</v>
      </c>
      <c r="G16" s="100"/>
      <c r="H16" s="100"/>
      <c r="I16" s="93"/>
      <c r="J16" s="101"/>
      <c r="K16" s="101"/>
    </row>
    <row r="17" spans="1:11" ht="15.75" customHeight="1" x14ac:dyDescent="0.25">
      <c r="A17" s="1"/>
      <c r="B17" s="94"/>
      <c r="C17" s="95" t="s">
        <v>26</v>
      </c>
      <c r="D17" s="95"/>
      <c r="E17" s="2" t="s">
        <v>27</v>
      </c>
      <c r="F17" s="96">
        <f t="shared" si="2"/>
        <v>0</v>
      </c>
      <c r="G17" s="100"/>
      <c r="H17" s="100"/>
      <c r="I17" s="93"/>
      <c r="J17" s="101"/>
      <c r="K17" s="101"/>
    </row>
    <row r="18" spans="1:11" ht="15.75" customHeight="1" x14ac:dyDescent="0.25">
      <c r="A18" s="1"/>
      <c r="B18" s="94"/>
      <c r="C18" s="95" t="s">
        <v>28</v>
      </c>
      <c r="D18" s="95"/>
      <c r="E18" s="2" t="s">
        <v>29</v>
      </c>
      <c r="F18" s="96">
        <f t="shared" si="2"/>
        <v>0</v>
      </c>
      <c r="G18" s="93"/>
      <c r="H18" s="100"/>
      <c r="I18" s="93"/>
      <c r="J18" s="101"/>
      <c r="K18" s="101"/>
    </row>
    <row r="19" spans="1:11" ht="15.75" customHeight="1" x14ac:dyDescent="0.25">
      <c r="A19" s="14"/>
      <c r="B19" s="86" t="s">
        <v>30</v>
      </c>
      <c r="C19" s="87" t="s">
        <v>14</v>
      </c>
      <c r="D19" s="87" t="s">
        <v>15</v>
      </c>
      <c r="E19" s="6" t="s">
        <v>31</v>
      </c>
      <c r="F19" s="88">
        <f t="shared" si="2"/>
        <v>3408045</v>
      </c>
      <c r="G19" s="105">
        <f t="shared" ref="G19:K19" si="5">+G20+G23</f>
        <v>1199185</v>
      </c>
      <c r="H19" s="105">
        <f t="shared" si="5"/>
        <v>-563710</v>
      </c>
      <c r="I19" s="105">
        <f t="shared" si="5"/>
        <v>1102000</v>
      </c>
      <c r="J19" s="106">
        <f t="shared" si="5"/>
        <v>1550570</v>
      </c>
      <c r="K19" s="106">
        <f t="shared" si="5"/>
        <v>120000</v>
      </c>
    </row>
    <row r="20" spans="1:11" ht="18" customHeight="1" x14ac:dyDescent="0.25">
      <c r="B20" s="94"/>
      <c r="C20" s="95" t="s">
        <v>24</v>
      </c>
      <c r="D20" s="95" t="s">
        <v>15</v>
      </c>
      <c r="E20" s="2" t="s">
        <v>32</v>
      </c>
      <c r="F20" s="96">
        <f t="shared" si="2"/>
        <v>3408045</v>
      </c>
      <c r="G20" s="93">
        <f>+G21+G22</f>
        <v>1199185</v>
      </c>
      <c r="H20" s="107">
        <v>-563710</v>
      </c>
      <c r="I20" s="107">
        <f t="shared" ref="I20:K20" si="6">+I21+I22</f>
        <v>1102000</v>
      </c>
      <c r="J20" s="108">
        <f t="shared" si="6"/>
        <v>1550570</v>
      </c>
      <c r="K20" s="108">
        <f t="shared" si="6"/>
        <v>120000</v>
      </c>
    </row>
    <row r="21" spans="1:11" ht="18" customHeight="1" x14ac:dyDescent="0.25">
      <c r="B21" s="94"/>
      <c r="C21" s="95"/>
      <c r="D21" s="95"/>
      <c r="E21" s="2" t="s">
        <v>34</v>
      </c>
      <c r="F21" s="96">
        <f t="shared" si="2"/>
        <v>0</v>
      </c>
      <c r="G21" s="93"/>
      <c r="H21" s="109"/>
      <c r="I21" s="107"/>
      <c r="J21" s="108"/>
      <c r="K21" s="108"/>
    </row>
    <row r="22" spans="1:11" ht="18" customHeight="1" x14ac:dyDescent="0.25">
      <c r="B22" s="94"/>
      <c r="C22" s="95"/>
      <c r="D22" s="95"/>
      <c r="E22" s="2" t="s">
        <v>36</v>
      </c>
      <c r="F22" s="96">
        <f t="shared" si="2"/>
        <v>3971755</v>
      </c>
      <c r="G22" s="93">
        <v>1199185</v>
      </c>
      <c r="H22" s="109"/>
      <c r="I22" s="107">
        <f>I33</f>
        <v>1102000</v>
      </c>
      <c r="J22" s="108">
        <v>1550570</v>
      </c>
      <c r="K22" s="108">
        <v>120000</v>
      </c>
    </row>
    <row r="23" spans="1:11" ht="15.75" customHeight="1" x14ac:dyDescent="0.25">
      <c r="B23" s="94"/>
      <c r="C23" s="95" t="s">
        <v>37</v>
      </c>
      <c r="D23" s="95" t="s">
        <v>15</v>
      </c>
      <c r="E23" s="2" t="s">
        <v>38</v>
      </c>
      <c r="F23" s="96">
        <f t="shared" si="2"/>
        <v>0</v>
      </c>
      <c r="G23" s="93"/>
      <c r="H23" s="109"/>
      <c r="I23" s="107"/>
      <c r="J23" s="108"/>
      <c r="K23" s="108"/>
    </row>
    <row r="24" spans="1:11" ht="15.75" customHeight="1" x14ac:dyDescent="0.25">
      <c r="A24" s="1"/>
      <c r="B24" s="86" t="s">
        <v>39</v>
      </c>
      <c r="C24" s="87"/>
      <c r="D24" s="87"/>
      <c r="E24" s="6" t="s">
        <v>115</v>
      </c>
      <c r="F24" s="96">
        <f>SUM(G24:I24)</f>
        <v>0</v>
      </c>
      <c r="G24" s="93">
        <f t="shared" ref="G24:K24" si="7">+G25</f>
        <v>0</v>
      </c>
      <c r="H24" s="109">
        <f t="shared" si="7"/>
        <v>0</v>
      </c>
      <c r="I24" s="107">
        <f t="shared" si="7"/>
        <v>0</v>
      </c>
      <c r="J24" s="108">
        <f t="shared" si="7"/>
        <v>0</v>
      </c>
      <c r="K24" s="108">
        <f t="shared" si="7"/>
        <v>0</v>
      </c>
    </row>
    <row r="25" spans="1:11" ht="15.75" customHeight="1" x14ac:dyDescent="0.25">
      <c r="A25" s="1"/>
      <c r="B25" s="94"/>
      <c r="C25" s="95" t="s">
        <v>41</v>
      </c>
      <c r="D25" s="95"/>
      <c r="E25" s="2" t="s">
        <v>65</v>
      </c>
      <c r="F25" s="96">
        <f>SUM(G25:K25)</f>
        <v>0</v>
      </c>
      <c r="G25" s="93"/>
      <c r="H25" s="109"/>
      <c r="I25" s="107"/>
      <c r="J25" s="108"/>
      <c r="K25" s="108"/>
    </row>
    <row r="26" spans="1:11" ht="15.75" customHeight="1" x14ac:dyDescent="0.25">
      <c r="B26" s="86" t="s">
        <v>43</v>
      </c>
      <c r="C26" s="87" t="s">
        <v>14</v>
      </c>
      <c r="D26" s="87" t="s">
        <v>15</v>
      </c>
      <c r="E26" s="6" t="s">
        <v>44</v>
      </c>
      <c r="F26" s="96">
        <f>SUM(G26:K26)</f>
        <v>493738</v>
      </c>
      <c r="G26" s="110">
        <v>493738</v>
      </c>
      <c r="H26" s="111"/>
      <c r="I26" s="112"/>
      <c r="J26" s="108"/>
      <c r="K26" s="108"/>
    </row>
    <row r="27" spans="1:11" ht="15.75" customHeight="1" x14ac:dyDescent="0.25">
      <c r="A27" s="113"/>
      <c r="B27" s="114"/>
      <c r="C27" s="114"/>
      <c r="D27" s="114"/>
      <c r="E27" s="115" t="s">
        <v>116</v>
      </c>
      <c r="F27" s="116">
        <f t="shared" ref="F27:K27" si="8">+F28+F29+F30+F33+F42+F44+F50+F55</f>
        <v>3901783</v>
      </c>
      <c r="G27" s="117">
        <f t="shared" si="8"/>
        <v>1692923</v>
      </c>
      <c r="H27" s="117">
        <f t="shared" si="8"/>
        <v>-563710</v>
      </c>
      <c r="I27" s="117">
        <f t="shared" si="8"/>
        <v>1102000</v>
      </c>
      <c r="J27" s="117">
        <f t="shared" si="8"/>
        <v>1550570</v>
      </c>
      <c r="K27" s="117">
        <f t="shared" si="8"/>
        <v>120000</v>
      </c>
    </row>
    <row r="28" spans="1:11" ht="15.75" customHeight="1" x14ac:dyDescent="0.25">
      <c r="A28" s="14"/>
      <c r="B28" s="86" t="s">
        <v>46</v>
      </c>
      <c r="C28" s="87" t="s">
        <v>14</v>
      </c>
      <c r="D28" s="87" t="s">
        <v>15</v>
      </c>
      <c r="E28" s="6" t="s">
        <v>47</v>
      </c>
      <c r="F28" s="96">
        <f>SUM(G28:K28)</f>
        <v>-404553</v>
      </c>
      <c r="G28" s="118">
        <v>0</v>
      </c>
      <c r="H28" s="119">
        <v>-404553</v>
      </c>
      <c r="I28" s="119">
        <v>0</v>
      </c>
      <c r="J28" s="119">
        <v>0</v>
      </c>
      <c r="K28" s="119">
        <v>0</v>
      </c>
    </row>
    <row r="29" spans="1:11" ht="15.75" customHeight="1" x14ac:dyDescent="0.25">
      <c r="A29" s="14"/>
      <c r="B29" s="86" t="s">
        <v>48</v>
      </c>
      <c r="C29" s="86" t="s">
        <v>14</v>
      </c>
      <c r="D29" s="86" t="s">
        <v>15</v>
      </c>
      <c r="E29" s="120" t="s">
        <v>49</v>
      </c>
      <c r="F29" s="96">
        <f>SUM(G29:K29)</f>
        <v>1523370</v>
      </c>
      <c r="G29" s="93">
        <v>0</v>
      </c>
      <c r="H29" s="107">
        <v>-147200</v>
      </c>
      <c r="I29" s="107">
        <v>0</v>
      </c>
      <c r="J29" s="107">
        <v>1550570</v>
      </c>
      <c r="K29" s="107">
        <v>120000</v>
      </c>
    </row>
    <row r="30" spans="1:11" ht="15.75" customHeight="1" x14ac:dyDescent="0.25">
      <c r="B30" s="86" t="s">
        <v>50</v>
      </c>
      <c r="C30" s="87" t="s">
        <v>14</v>
      </c>
      <c r="D30" s="87" t="s">
        <v>15</v>
      </c>
      <c r="E30" s="6" t="s">
        <v>117</v>
      </c>
      <c r="F30" s="88">
        <f>+F32+F31</f>
        <v>0</v>
      </c>
      <c r="G30" s="93">
        <f t="shared" ref="G30:K30" si="9">+G32</f>
        <v>0</v>
      </c>
      <c r="H30" s="107">
        <f t="shared" si="9"/>
        <v>0</v>
      </c>
      <c r="I30" s="107">
        <f t="shared" si="9"/>
        <v>0</v>
      </c>
      <c r="J30" s="107">
        <f t="shared" si="9"/>
        <v>0</v>
      </c>
      <c r="K30" s="107">
        <f t="shared" si="9"/>
        <v>0</v>
      </c>
    </row>
    <row r="31" spans="1:11" ht="15.75" customHeight="1" x14ac:dyDescent="0.25">
      <c r="B31" s="94"/>
      <c r="C31" s="95" t="s">
        <v>118</v>
      </c>
      <c r="D31" s="95" t="s">
        <v>15</v>
      </c>
      <c r="E31" s="2" t="s">
        <v>119</v>
      </c>
      <c r="F31" s="96">
        <f>SUM(G31:K31)</f>
        <v>0</v>
      </c>
      <c r="G31" s="93"/>
      <c r="H31" s="107"/>
      <c r="I31" s="107"/>
      <c r="J31" s="107"/>
      <c r="K31" s="107"/>
    </row>
    <row r="32" spans="1:11" ht="15.75" customHeight="1" x14ac:dyDescent="0.25">
      <c r="B32" s="94"/>
      <c r="C32" s="95" t="s">
        <v>37</v>
      </c>
      <c r="D32" s="95" t="s">
        <v>15</v>
      </c>
      <c r="E32" s="2" t="s">
        <v>120</v>
      </c>
      <c r="F32" s="96">
        <f>SUM(G32:K32)</f>
        <v>0</v>
      </c>
      <c r="G32" s="93"/>
      <c r="H32" s="107"/>
      <c r="I32" s="107"/>
      <c r="J32" s="107"/>
      <c r="K32" s="107"/>
    </row>
    <row r="33" spans="1:11" ht="15.75" customHeight="1" x14ac:dyDescent="0.25">
      <c r="A33" s="14"/>
      <c r="B33" s="86" t="s">
        <v>52</v>
      </c>
      <c r="C33" s="87" t="s">
        <v>14</v>
      </c>
      <c r="D33" s="87" t="s">
        <v>15</v>
      </c>
      <c r="E33" s="6" t="s">
        <v>16</v>
      </c>
      <c r="F33" s="88">
        <f t="shared" ref="F33:K33" si="10">+F34+F37</f>
        <v>1102000</v>
      </c>
      <c r="G33" s="88">
        <f t="shared" si="10"/>
        <v>0</v>
      </c>
      <c r="H33" s="88">
        <f t="shared" si="10"/>
        <v>0</v>
      </c>
      <c r="I33" s="88">
        <f t="shared" si="10"/>
        <v>1102000</v>
      </c>
      <c r="J33" s="105">
        <f t="shared" si="10"/>
        <v>0</v>
      </c>
      <c r="K33" s="105">
        <f t="shared" si="10"/>
        <v>0</v>
      </c>
    </row>
    <row r="34" spans="1:11" ht="15.75" customHeight="1" x14ac:dyDescent="0.25">
      <c r="B34" s="94"/>
      <c r="C34" s="95" t="s">
        <v>37</v>
      </c>
      <c r="D34" s="95" t="s">
        <v>15</v>
      </c>
      <c r="E34" s="2" t="s">
        <v>53</v>
      </c>
      <c r="F34" s="96">
        <f t="shared" ref="F34:I34" si="11">F35+F36</f>
        <v>400000</v>
      </c>
      <c r="G34" s="93">
        <f t="shared" si="11"/>
        <v>0</v>
      </c>
      <c r="H34" s="93">
        <f t="shared" si="11"/>
        <v>0</v>
      </c>
      <c r="I34" s="93">
        <f t="shared" si="11"/>
        <v>400000</v>
      </c>
      <c r="J34" s="93">
        <f t="shared" ref="J34:K34" si="12">J35+J36</f>
        <v>0</v>
      </c>
      <c r="K34" s="93">
        <f t="shared" si="12"/>
        <v>0</v>
      </c>
    </row>
    <row r="35" spans="1:11" ht="15.75" customHeight="1" x14ac:dyDescent="0.25">
      <c r="B35" s="94"/>
      <c r="C35" s="95"/>
      <c r="D35" s="95" t="s">
        <v>54</v>
      </c>
      <c r="E35" s="2" t="s">
        <v>55</v>
      </c>
      <c r="F35" s="96">
        <f>SUM(G35:K35)</f>
        <v>0</v>
      </c>
      <c r="G35" s="93"/>
      <c r="H35" s="107"/>
      <c r="I35" s="107"/>
      <c r="J35" s="107"/>
      <c r="K35" s="107"/>
    </row>
    <row r="36" spans="1:11" ht="15.75" customHeight="1" x14ac:dyDescent="0.25">
      <c r="B36" s="94"/>
      <c r="C36" s="95"/>
      <c r="D36" s="121" t="s">
        <v>121</v>
      </c>
      <c r="E36" s="122" t="s">
        <v>122</v>
      </c>
      <c r="F36" s="96">
        <f>SUM(G36:K36)</f>
        <v>400000</v>
      </c>
      <c r="G36" s="123"/>
      <c r="H36" s="123"/>
      <c r="I36" s="123">
        <v>400000</v>
      </c>
      <c r="J36" s="123"/>
      <c r="K36" s="123"/>
    </row>
    <row r="37" spans="1:11" ht="15.75" customHeight="1" x14ac:dyDescent="0.25">
      <c r="B37" s="94"/>
      <c r="C37" s="95" t="s">
        <v>80</v>
      </c>
      <c r="D37" s="95"/>
      <c r="E37" s="2" t="s">
        <v>123</v>
      </c>
      <c r="F37" s="96">
        <f>SUM(G37:J37)</f>
        <v>702000</v>
      </c>
      <c r="G37" s="96">
        <f t="shared" ref="G37:K37" si="13">G38+G39</f>
        <v>0</v>
      </c>
      <c r="H37" s="96">
        <f t="shared" si="13"/>
        <v>0</v>
      </c>
      <c r="I37" s="96">
        <f t="shared" si="13"/>
        <v>702000</v>
      </c>
      <c r="J37" s="123">
        <f t="shared" si="13"/>
        <v>0</v>
      </c>
      <c r="K37" s="123">
        <f t="shared" si="13"/>
        <v>0</v>
      </c>
    </row>
    <row r="38" spans="1:11" ht="15.75" customHeight="1" x14ac:dyDescent="0.25">
      <c r="B38" s="94"/>
      <c r="C38" s="95"/>
      <c r="D38" s="95" t="s">
        <v>124</v>
      </c>
      <c r="E38" s="2" t="s">
        <v>125</v>
      </c>
      <c r="F38" s="96">
        <f>SUM(G38:K38)</f>
        <v>432000</v>
      </c>
      <c r="G38" s="123"/>
      <c r="H38" s="123"/>
      <c r="I38" s="123">
        <v>432000</v>
      </c>
      <c r="J38" s="123"/>
      <c r="K38" s="123"/>
    </row>
    <row r="39" spans="1:11" ht="15.75" customHeight="1" x14ac:dyDescent="0.25">
      <c r="B39" s="94"/>
      <c r="C39" s="95"/>
      <c r="D39" s="95" t="s">
        <v>126</v>
      </c>
      <c r="E39" s="2" t="s">
        <v>127</v>
      </c>
      <c r="F39" s="96">
        <f>SUM(G39:K39)</f>
        <v>270000</v>
      </c>
      <c r="G39" s="123"/>
      <c r="H39" s="123"/>
      <c r="I39" s="123">
        <v>270000</v>
      </c>
      <c r="J39" s="123"/>
      <c r="K39" s="123"/>
    </row>
    <row r="40" spans="1:11" ht="15.75" customHeight="1" x14ac:dyDescent="0.25">
      <c r="B40" s="94"/>
      <c r="C40" s="121" t="s">
        <v>30</v>
      </c>
      <c r="D40" s="95" t="s">
        <v>15</v>
      </c>
      <c r="E40" s="2" t="s">
        <v>56</v>
      </c>
      <c r="F40" s="96">
        <f t="shared" ref="F40:K40" si="14">+F41</f>
        <v>0</v>
      </c>
      <c r="G40" s="123">
        <f t="shared" si="14"/>
        <v>0</v>
      </c>
      <c r="H40" s="123">
        <f t="shared" si="14"/>
        <v>0</v>
      </c>
      <c r="I40" s="123">
        <f t="shared" si="14"/>
        <v>0</v>
      </c>
      <c r="J40" s="123">
        <f t="shared" si="14"/>
        <v>0</v>
      </c>
      <c r="K40" s="123">
        <f t="shared" si="14"/>
        <v>0</v>
      </c>
    </row>
    <row r="41" spans="1:11" ht="15.75" customHeight="1" x14ac:dyDescent="0.25">
      <c r="A41" s="1"/>
      <c r="B41" s="94"/>
      <c r="C41" s="95"/>
      <c r="D41" s="95" t="s">
        <v>57</v>
      </c>
      <c r="E41" s="124" t="s">
        <v>58</v>
      </c>
      <c r="F41" s="96">
        <f>SUM(G41:K41)</f>
        <v>0</v>
      </c>
      <c r="G41" s="123"/>
      <c r="H41" s="123"/>
      <c r="I41" s="123"/>
      <c r="J41" s="123"/>
      <c r="K41" s="123"/>
    </row>
    <row r="42" spans="1:11" ht="15.75" customHeight="1" x14ac:dyDescent="0.25">
      <c r="A42" s="1"/>
      <c r="B42" s="86" t="s">
        <v>59</v>
      </c>
      <c r="C42" s="87"/>
      <c r="D42" s="87"/>
      <c r="E42" s="14" t="s">
        <v>128</v>
      </c>
      <c r="F42" s="96">
        <f t="shared" ref="F42:K42" si="15">+F43</f>
        <v>0</v>
      </c>
      <c r="G42" s="93">
        <f t="shared" si="15"/>
        <v>0</v>
      </c>
      <c r="H42" s="93">
        <f t="shared" si="15"/>
        <v>0</v>
      </c>
      <c r="I42" s="93">
        <f t="shared" si="15"/>
        <v>0</v>
      </c>
      <c r="J42" s="93">
        <f t="shared" si="15"/>
        <v>0</v>
      </c>
      <c r="K42" s="93">
        <f t="shared" si="15"/>
        <v>0</v>
      </c>
    </row>
    <row r="43" spans="1:11" ht="15.75" customHeight="1" x14ac:dyDescent="0.25">
      <c r="A43" s="1"/>
      <c r="B43" s="94"/>
      <c r="C43" s="95" t="s">
        <v>61</v>
      </c>
      <c r="D43" s="95"/>
      <c r="E43" s="1" t="s">
        <v>129</v>
      </c>
      <c r="F43" s="96">
        <f>SUM(G43:K43)</f>
        <v>0</v>
      </c>
      <c r="G43" s="93"/>
      <c r="H43" s="93"/>
      <c r="I43" s="93"/>
      <c r="J43" s="93"/>
      <c r="K43" s="93"/>
    </row>
    <row r="44" spans="1:11" ht="15.75" customHeight="1" x14ac:dyDescent="0.25">
      <c r="A44" s="14"/>
      <c r="B44" s="86" t="s">
        <v>63</v>
      </c>
      <c r="C44" s="87" t="s">
        <v>14</v>
      </c>
      <c r="D44" s="87" t="s">
        <v>15</v>
      </c>
      <c r="E44" s="6" t="s">
        <v>64</v>
      </c>
      <c r="F44" s="88">
        <f t="shared" ref="F44:K44" si="16">+F45+F46+F47+F48+F49</f>
        <v>-11957</v>
      </c>
      <c r="G44" s="105">
        <f t="shared" si="16"/>
        <v>0</v>
      </c>
      <c r="H44" s="93">
        <f t="shared" si="16"/>
        <v>-11957</v>
      </c>
      <c r="I44" s="105">
        <f t="shared" si="16"/>
        <v>0</v>
      </c>
      <c r="J44" s="105">
        <f t="shared" si="16"/>
        <v>0</v>
      </c>
      <c r="K44" s="105">
        <f t="shared" si="16"/>
        <v>0</v>
      </c>
    </row>
    <row r="45" spans="1:11" ht="15.75" customHeight="1" x14ac:dyDescent="0.25">
      <c r="B45" s="94"/>
      <c r="C45" s="95" t="s">
        <v>37</v>
      </c>
      <c r="D45" s="95" t="s">
        <v>15</v>
      </c>
      <c r="E45" s="2" t="s">
        <v>65</v>
      </c>
      <c r="F45" s="96">
        <f>SUM(G45:K45)</f>
        <v>0</v>
      </c>
      <c r="G45" s="93"/>
      <c r="H45" s="93"/>
      <c r="I45" s="93"/>
      <c r="J45" s="93"/>
      <c r="K45" s="93"/>
    </row>
    <row r="46" spans="1:11" ht="15.75" hidden="1" customHeight="1" x14ac:dyDescent="0.25">
      <c r="B46" s="94"/>
      <c r="C46" s="95" t="s">
        <v>76</v>
      </c>
      <c r="D46" s="95" t="s">
        <v>15</v>
      </c>
      <c r="E46" s="2" t="s">
        <v>130</v>
      </c>
      <c r="F46" s="96">
        <f>SUM(G46:I46)</f>
        <v>0</v>
      </c>
      <c r="G46" s="93"/>
      <c r="H46" s="93"/>
      <c r="I46" s="93"/>
      <c r="J46" s="93"/>
      <c r="K46" s="93"/>
    </row>
    <row r="47" spans="1:11" ht="15.75" hidden="1" customHeight="1" x14ac:dyDescent="0.25">
      <c r="B47" s="94"/>
      <c r="C47" s="95" t="s">
        <v>131</v>
      </c>
      <c r="D47" s="95" t="s">
        <v>15</v>
      </c>
      <c r="E47" s="2" t="s">
        <v>132</v>
      </c>
      <c r="F47" s="96">
        <f>SUM(G47:I47)</f>
        <v>0</v>
      </c>
      <c r="G47" s="93"/>
      <c r="H47" s="93"/>
      <c r="I47" s="93"/>
      <c r="J47" s="93"/>
      <c r="K47" s="93"/>
    </row>
    <row r="48" spans="1:11" ht="15.75" hidden="1" customHeight="1" x14ac:dyDescent="0.25">
      <c r="B48" s="94"/>
      <c r="C48" s="95" t="s">
        <v>78</v>
      </c>
      <c r="D48" s="95" t="s">
        <v>15</v>
      </c>
      <c r="E48" s="2" t="s">
        <v>70</v>
      </c>
      <c r="F48" s="96">
        <f>SUM(G48:I48)</f>
        <v>0</v>
      </c>
      <c r="G48" s="93"/>
      <c r="H48" s="93"/>
      <c r="I48" s="93"/>
      <c r="J48" s="93"/>
      <c r="K48" s="93"/>
    </row>
    <row r="49" spans="1:11" ht="15.75" customHeight="1" x14ac:dyDescent="0.25">
      <c r="B49" s="94"/>
      <c r="C49" s="95" t="s">
        <v>71</v>
      </c>
      <c r="D49" s="95" t="s">
        <v>15</v>
      </c>
      <c r="E49" s="2" t="s">
        <v>72</v>
      </c>
      <c r="F49" s="96">
        <f>SUM(G49:K49)</f>
        <v>-11957</v>
      </c>
      <c r="G49" s="93"/>
      <c r="H49" s="93">
        <v>-11957</v>
      </c>
      <c r="I49" s="93"/>
      <c r="J49" s="93"/>
      <c r="K49" s="93"/>
    </row>
    <row r="50" spans="1:11" ht="15.75" customHeight="1" x14ac:dyDescent="0.25">
      <c r="A50" s="14"/>
      <c r="B50" s="86" t="s">
        <v>73</v>
      </c>
      <c r="C50" s="87" t="s">
        <v>14</v>
      </c>
      <c r="D50" s="87" t="s">
        <v>15</v>
      </c>
      <c r="E50" s="6" t="s">
        <v>74</v>
      </c>
      <c r="F50" s="88">
        <f t="shared" ref="F50:K50" si="17">+F51+F52+F53+F54</f>
        <v>1692923</v>
      </c>
      <c r="G50" s="93">
        <f t="shared" si="17"/>
        <v>1692923</v>
      </c>
      <c r="H50" s="93">
        <f t="shared" si="17"/>
        <v>0</v>
      </c>
      <c r="I50" s="93">
        <f t="shared" si="17"/>
        <v>0</v>
      </c>
      <c r="J50" s="93">
        <f t="shared" si="17"/>
        <v>0</v>
      </c>
      <c r="K50" s="93">
        <f t="shared" si="17"/>
        <v>0</v>
      </c>
    </row>
    <row r="51" spans="1:11" ht="15.75" customHeight="1" x14ac:dyDescent="0.25">
      <c r="B51" s="94"/>
      <c r="C51" s="95" t="s">
        <v>26</v>
      </c>
      <c r="D51" s="95" t="s">
        <v>15</v>
      </c>
      <c r="E51" s="2" t="s">
        <v>75</v>
      </c>
      <c r="F51" s="96">
        <f>SUM(G51:K51)</f>
        <v>0</v>
      </c>
      <c r="G51" s="93"/>
      <c r="H51" s="93"/>
      <c r="I51" s="93"/>
      <c r="J51" s="93"/>
      <c r="K51" s="93"/>
    </row>
    <row r="52" spans="1:11" ht="15.75" customHeight="1" x14ac:dyDescent="0.25">
      <c r="B52" s="94"/>
      <c r="C52" s="95" t="s">
        <v>76</v>
      </c>
      <c r="D52" s="95" t="s">
        <v>15</v>
      </c>
      <c r="E52" s="2" t="s">
        <v>77</v>
      </c>
      <c r="F52" s="96">
        <f>SUM(G52:K52)</f>
        <v>0</v>
      </c>
      <c r="G52" s="93"/>
      <c r="H52" s="93"/>
      <c r="I52" s="93"/>
      <c r="J52" s="93"/>
      <c r="K52" s="93"/>
    </row>
    <row r="53" spans="1:11" ht="15.75" customHeight="1" x14ac:dyDescent="0.25">
      <c r="B53" s="94"/>
      <c r="C53" s="95" t="s">
        <v>78</v>
      </c>
      <c r="D53" s="95" t="s">
        <v>15</v>
      </c>
      <c r="E53" s="2" t="s">
        <v>79</v>
      </c>
      <c r="F53" s="96">
        <f>SUM(G53:K53)</f>
        <v>0</v>
      </c>
      <c r="G53" s="93"/>
      <c r="H53" s="93"/>
      <c r="I53" s="93"/>
      <c r="J53" s="93"/>
      <c r="K53" s="93"/>
    </row>
    <row r="54" spans="1:11" ht="15.75" customHeight="1" x14ac:dyDescent="0.25">
      <c r="A54" s="1"/>
      <c r="B54" s="94"/>
      <c r="C54" s="95" t="s">
        <v>71</v>
      </c>
      <c r="D54" s="95" t="s">
        <v>15</v>
      </c>
      <c r="E54" s="2" t="s">
        <v>133</v>
      </c>
      <c r="F54" s="96">
        <f>SUM(G54:K54)</f>
        <v>1692923</v>
      </c>
      <c r="G54" s="93">
        <v>1692923</v>
      </c>
      <c r="H54" s="93"/>
      <c r="I54" s="93"/>
      <c r="J54" s="93"/>
      <c r="K54" s="93"/>
    </row>
    <row r="55" spans="1:11" ht="15.75" customHeight="1" x14ac:dyDescent="0.25">
      <c r="B55" s="125" t="s">
        <v>134</v>
      </c>
      <c r="C55" s="126"/>
      <c r="D55" s="126"/>
      <c r="E55" s="127" t="s">
        <v>135</v>
      </c>
      <c r="F55" s="128">
        <f>SUM(G55:K55)</f>
        <v>0</v>
      </c>
      <c r="G55" s="110"/>
      <c r="H55" s="110"/>
      <c r="I55" s="110"/>
      <c r="J55" s="110"/>
      <c r="K55" s="110"/>
    </row>
    <row r="56" spans="1:11" ht="15.75" customHeight="1" x14ac:dyDescent="0.25">
      <c r="F56" s="1"/>
      <c r="G56" s="1"/>
      <c r="H56" s="1"/>
      <c r="I56" s="1"/>
      <c r="J56" s="1"/>
      <c r="K56" s="1"/>
    </row>
    <row r="57" spans="1:11" ht="15.75" customHeight="1" x14ac:dyDescent="0.25">
      <c r="D57" s="2"/>
      <c r="E57" s="1"/>
      <c r="F57" s="1"/>
    </row>
    <row r="58" spans="1:11" ht="15.75" customHeight="1" x14ac:dyDescent="0.25">
      <c r="B58" s="1"/>
      <c r="E58" s="1"/>
      <c r="F58" s="1"/>
    </row>
    <row r="59" spans="1:11" ht="15.75" customHeight="1" x14ac:dyDescent="0.25">
      <c r="B59" s="129"/>
      <c r="E59" s="1"/>
      <c r="F59" s="1"/>
    </row>
    <row r="60" spans="1:11" ht="15.75" customHeight="1" x14ac:dyDescent="0.25">
      <c r="B60" s="130"/>
      <c r="D60" s="1"/>
      <c r="E60" s="1"/>
      <c r="F60" s="1"/>
    </row>
    <row r="61" spans="1:11" ht="15.75" customHeight="1" x14ac:dyDescent="0.25">
      <c r="B61" s="380" t="s">
        <v>136</v>
      </c>
      <c r="C61" s="381"/>
      <c r="D61" s="381"/>
      <c r="E61" s="382"/>
      <c r="F61" s="1"/>
    </row>
    <row r="62" spans="1:11" ht="15.75" customHeight="1" x14ac:dyDescent="0.25">
      <c r="B62" s="383"/>
      <c r="C62" s="372"/>
      <c r="D62" s="372"/>
      <c r="E62" s="384"/>
      <c r="F62" s="1"/>
    </row>
    <row r="63" spans="1:11" ht="15.75" customHeight="1" x14ac:dyDescent="0.25">
      <c r="B63" s="383"/>
      <c r="C63" s="372"/>
      <c r="D63" s="372"/>
      <c r="E63" s="384"/>
      <c r="F63" s="1"/>
    </row>
    <row r="64" spans="1:11" ht="15.75" customHeight="1" x14ac:dyDescent="0.25">
      <c r="B64" s="383"/>
      <c r="C64" s="372"/>
      <c r="D64" s="372"/>
      <c r="E64" s="384"/>
      <c r="F64" s="1"/>
    </row>
    <row r="65" spans="2:6" ht="15.75" customHeight="1" x14ac:dyDescent="0.25">
      <c r="B65" s="383"/>
      <c r="C65" s="372"/>
      <c r="D65" s="372"/>
      <c r="E65" s="384"/>
      <c r="F65" s="1"/>
    </row>
    <row r="66" spans="2:6" ht="15.75" customHeight="1" x14ac:dyDescent="0.25">
      <c r="B66" s="383"/>
      <c r="C66" s="372"/>
      <c r="D66" s="372"/>
      <c r="E66" s="384"/>
      <c r="F66" s="1"/>
    </row>
    <row r="67" spans="2:6" ht="15.75" customHeight="1" x14ac:dyDescent="0.25">
      <c r="B67" s="383"/>
      <c r="C67" s="372"/>
      <c r="D67" s="372"/>
      <c r="E67" s="384"/>
      <c r="F67" s="1"/>
    </row>
    <row r="68" spans="2:6" ht="15.75" customHeight="1" x14ac:dyDescent="0.25">
      <c r="B68" s="383"/>
      <c r="C68" s="372"/>
      <c r="D68" s="372"/>
      <c r="E68" s="384"/>
      <c r="F68" s="1"/>
    </row>
    <row r="69" spans="2:6" ht="15.75" customHeight="1" x14ac:dyDescent="0.25">
      <c r="B69" s="385"/>
      <c r="C69" s="386"/>
      <c r="D69" s="386"/>
      <c r="E69" s="387"/>
      <c r="F69" s="1"/>
    </row>
    <row r="70" spans="2:6" ht="15.75" customHeight="1" x14ac:dyDescent="0.25">
      <c r="F70" s="1"/>
    </row>
    <row r="71" spans="2:6" ht="15.75" customHeight="1" x14ac:dyDescent="0.25">
      <c r="F71" s="1"/>
    </row>
    <row r="72" spans="2:6" ht="15.75" customHeight="1" x14ac:dyDescent="0.25">
      <c r="F72" s="1"/>
    </row>
    <row r="73" spans="2:6" ht="15.75" customHeight="1" x14ac:dyDescent="0.25">
      <c r="F73" s="1"/>
    </row>
    <row r="74" spans="2:6" ht="15.75" customHeight="1" x14ac:dyDescent="0.25">
      <c r="F74" s="1"/>
    </row>
    <row r="75" spans="2:6" ht="15.75" customHeight="1" x14ac:dyDescent="0.25">
      <c r="F75" s="1"/>
    </row>
    <row r="76" spans="2:6" ht="15.75" customHeight="1" x14ac:dyDescent="0.25">
      <c r="F76" s="1"/>
    </row>
    <row r="77" spans="2:6" ht="15.75" customHeight="1" x14ac:dyDescent="0.25">
      <c r="F77" s="1"/>
    </row>
    <row r="78" spans="2:6" ht="15.75" customHeight="1" x14ac:dyDescent="0.25">
      <c r="F78" s="1"/>
    </row>
    <row r="79" spans="2:6" ht="15.75" customHeight="1" x14ac:dyDescent="0.25">
      <c r="F79" s="1"/>
    </row>
    <row r="80" spans="2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5">
      <c r="F202" s="1"/>
    </row>
    <row r="203" spans="6:6" ht="15.75" customHeight="1" x14ac:dyDescent="0.25">
      <c r="F203" s="1"/>
    </row>
    <row r="204" spans="6:6" ht="15.75" customHeight="1" x14ac:dyDescent="0.25">
      <c r="F204" s="1"/>
    </row>
    <row r="205" spans="6:6" ht="15.75" customHeight="1" x14ac:dyDescent="0.25">
      <c r="F205" s="1"/>
    </row>
    <row r="206" spans="6:6" ht="15.75" customHeight="1" x14ac:dyDescent="0.25">
      <c r="F206" s="1"/>
    </row>
    <row r="207" spans="6:6" ht="15.75" customHeight="1" x14ac:dyDescent="0.25">
      <c r="F207" s="1"/>
    </row>
    <row r="208" spans="6:6" ht="15.75" customHeight="1" x14ac:dyDescent="0.25">
      <c r="F208" s="1"/>
    </row>
    <row r="209" spans="6:6" ht="15.75" customHeight="1" x14ac:dyDescent="0.25">
      <c r="F209" s="1"/>
    </row>
    <row r="210" spans="6:6" ht="15.75" customHeight="1" x14ac:dyDescent="0.25">
      <c r="F210" s="1"/>
    </row>
    <row r="211" spans="6:6" ht="15.75" customHeight="1" x14ac:dyDescent="0.25">
      <c r="F211" s="1"/>
    </row>
    <row r="212" spans="6:6" ht="15.75" customHeight="1" x14ac:dyDescent="0.25">
      <c r="F212" s="1"/>
    </row>
    <row r="213" spans="6:6" ht="15.75" customHeight="1" x14ac:dyDescent="0.25">
      <c r="F213" s="1"/>
    </row>
    <row r="214" spans="6:6" ht="15.75" customHeight="1" x14ac:dyDescent="0.25">
      <c r="F214" s="1"/>
    </row>
    <row r="215" spans="6:6" ht="15.75" customHeight="1" x14ac:dyDescent="0.25">
      <c r="F215" s="1"/>
    </row>
    <row r="216" spans="6:6" ht="15.75" customHeight="1" x14ac:dyDescent="0.25">
      <c r="F216" s="1"/>
    </row>
    <row r="217" spans="6:6" ht="15.75" customHeight="1" x14ac:dyDescent="0.25">
      <c r="F217" s="1"/>
    </row>
    <row r="218" spans="6:6" ht="15.75" customHeight="1" x14ac:dyDescent="0.25">
      <c r="F218" s="1"/>
    </row>
    <row r="219" spans="6:6" ht="15.75" customHeight="1" x14ac:dyDescent="0.25">
      <c r="F219" s="1"/>
    </row>
    <row r="220" spans="6:6" ht="15.75" customHeight="1" x14ac:dyDescent="0.25">
      <c r="F220" s="1"/>
    </row>
    <row r="221" spans="6:6" ht="15.75" customHeight="1" x14ac:dyDescent="0.25">
      <c r="F221" s="1"/>
    </row>
    <row r="222" spans="6:6" ht="15.75" customHeight="1" x14ac:dyDescent="0.25">
      <c r="F222" s="1"/>
    </row>
    <row r="223" spans="6:6" ht="15.75" customHeight="1" x14ac:dyDescent="0.25">
      <c r="F223" s="1"/>
    </row>
    <row r="224" spans="6:6" ht="15.75" customHeight="1" x14ac:dyDescent="0.25">
      <c r="F224" s="1"/>
    </row>
    <row r="225" spans="6:6" ht="15.75" customHeight="1" x14ac:dyDescent="0.25">
      <c r="F225" s="1"/>
    </row>
    <row r="226" spans="6:6" ht="15.75" customHeight="1" x14ac:dyDescent="0.25">
      <c r="F226" s="1"/>
    </row>
    <row r="227" spans="6:6" ht="15.75" customHeight="1" x14ac:dyDescent="0.25">
      <c r="F227" s="1"/>
    </row>
    <row r="228" spans="6:6" ht="15.75" customHeight="1" x14ac:dyDescent="0.25">
      <c r="F228" s="1"/>
    </row>
    <row r="229" spans="6:6" ht="15.75" customHeight="1" x14ac:dyDescent="0.25">
      <c r="F229" s="1"/>
    </row>
    <row r="230" spans="6:6" ht="15.75" customHeight="1" x14ac:dyDescent="0.25">
      <c r="F230" s="1"/>
    </row>
    <row r="231" spans="6:6" ht="15.75" customHeight="1" x14ac:dyDescent="0.25">
      <c r="F231" s="1"/>
    </row>
    <row r="232" spans="6:6" ht="15.75" customHeight="1" x14ac:dyDescent="0.25">
      <c r="F232" s="1"/>
    </row>
    <row r="233" spans="6:6" ht="15.75" customHeight="1" x14ac:dyDescent="0.25">
      <c r="F233" s="1"/>
    </row>
    <row r="234" spans="6:6" ht="15.75" customHeight="1" x14ac:dyDescent="0.25">
      <c r="F234" s="1"/>
    </row>
    <row r="235" spans="6:6" ht="15.75" customHeight="1" x14ac:dyDescent="0.25">
      <c r="F235" s="1"/>
    </row>
    <row r="236" spans="6:6" ht="15.75" customHeight="1" x14ac:dyDescent="0.25">
      <c r="F236" s="1"/>
    </row>
    <row r="237" spans="6:6" ht="15.75" customHeight="1" x14ac:dyDescent="0.25">
      <c r="F237" s="1"/>
    </row>
    <row r="238" spans="6:6" ht="15.75" customHeight="1" x14ac:dyDescent="0.25">
      <c r="F238" s="1"/>
    </row>
    <row r="239" spans="6:6" ht="15.75" customHeight="1" x14ac:dyDescent="0.25">
      <c r="F239" s="1"/>
    </row>
    <row r="240" spans="6:6" ht="15.75" customHeight="1" x14ac:dyDescent="0.25">
      <c r="F240" s="1"/>
    </row>
    <row r="241" spans="6:6" ht="15.75" customHeight="1" x14ac:dyDescent="0.25">
      <c r="F241" s="1"/>
    </row>
    <row r="242" spans="6:6" ht="15.75" customHeight="1" x14ac:dyDescent="0.25">
      <c r="F242" s="1"/>
    </row>
    <row r="243" spans="6:6" ht="15.75" customHeight="1" x14ac:dyDescent="0.25">
      <c r="F243" s="1"/>
    </row>
    <row r="244" spans="6:6" ht="15.75" customHeight="1" x14ac:dyDescent="0.25">
      <c r="F244" s="1"/>
    </row>
    <row r="245" spans="6:6" ht="15.75" customHeight="1" x14ac:dyDescent="0.25">
      <c r="F245" s="1"/>
    </row>
    <row r="246" spans="6:6" ht="15.75" customHeight="1" x14ac:dyDescent="0.25">
      <c r="F246" s="1"/>
    </row>
    <row r="247" spans="6:6" ht="15.75" customHeight="1" x14ac:dyDescent="0.25">
      <c r="F247" s="1"/>
    </row>
    <row r="248" spans="6:6" ht="15.75" customHeight="1" x14ac:dyDescent="0.25">
      <c r="F248" s="1"/>
    </row>
    <row r="249" spans="6:6" ht="15.75" customHeight="1" x14ac:dyDescent="0.25">
      <c r="F249" s="1"/>
    </row>
    <row r="250" spans="6:6" ht="15.75" customHeight="1" x14ac:dyDescent="0.25">
      <c r="F250" s="1"/>
    </row>
    <row r="251" spans="6:6" ht="15.75" customHeight="1" x14ac:dyDescent="0.25">
      <c r="F251" s="1"/>
    </row>
    <row r="252" spans="6:6" ht="15.75" customHeight="1" x14ac:dyDescent="0.25">
      <c r="F252" s="1"/>
    </row>
    <row r="253" spans="6:6" ht="15.75" customHeight="1" x14ac:dyDescent="0.25">
      <c r="F253" s="1"/>
    </row>
    <row r="254" spans="6:6" ht="15.75" customHeight="1" x14ac:dyDescent="0.25">
      <c r="F254" s="1"/>
    </row>
    <row r="255" spans="6:6" ht="15.75" customHeight="1" x14ac:dyDescent="0.25"/>
    <row r="256" spans="6: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mergeCells count="14">
    <mergeCell ref="B2:C2"/>
    <mergeCell ref="B3:C3"/>
    <mergeCell ref="F5:F6"/>
    <mergeCell ref="G5:G6"/>
    <mergeCell ref="B7:B10"/>
    <mergeCell ref="C7:C10"/>
    <mergeCell ref="D7:D10"/>
    <mergeCell ref="E7:E10"/>
    <mergeCell ref="F7:F10"/>
    <mergeCell ref="H5:H6"/>
    <mergeCell ref="I5:I6"/>
    <mergeCell ref="J5:J6"/>
    <mergeCell ref="K5:K6"/>
    <mergeCell ref="B61:E69"/>
  </mergeCells>
  <pageMargins left="0.7" right="0.7" top="0.75" bottom="0.75" header="0" footer="0"/>
  <pageSetup scale="50" orientation="landscape"/>
  <ignoredErrors>
    <ignoredError sqref="B12:D55" numberStoredAsText="1"/>
    <ignoredError sqref="F24:F44 F5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Z1000"/>
  <sheetViews>
    <sheetView workbookViewId="0">
      <selection activeCell="E22" sqref="E22"/>
    </sheetView>
  </sheetViews>
  <sheetFormatPr baseColWidth="10" defaultColWidth="14.42578125" defaultRowHeight="15" customHeight="1" x14ac:dyDescent="0.25"/>
  <cols>
    <col min="1" max="1" width="2.140625" customWidth="1"/>
    <col min="2" max="2" width="4.28515625" customWidth="1"/>
    <col min="3" max="3" width="5.42578125" customWidth="1"/>
    <col min="4" max="4" width="5" customWidth="1"/>
    <col min="5" max="5" width="60.5703125" customWidth="1"/>
    <col min="6" max="6" width="12.5703125" customWidth="1"/>
    <col min="7" max="9" width="13.7109375" customWidth="1"/>
    <col min="10" max="10" width="16.140625" customWidth="1"/>
    <col min="12" max="12" width="30.57031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4"/>
      <c r="K1" s="1"/>
      <c r="L1" s="1"/>
      <c r="M1" s="1"/>
    </row>
    <row r="2" spans="1:26" x14ac:dyDescent="0.25">
      <c r="A2" s="1"/>
      <c r="B2" s="373"/>
      <c r="C2" s="372"/>
      <c r="D2" s="1"/>
      <c r="E2" s="371" t="s">
        <v>0</v>
      </c>
      <c r="F2" s="372"/>
      <c r="G2" s="372"/>
      <c r="H2" s="1"/>
      <c r="I2" s="4"/>
      <c r="J2" s="14"/>
      <c r="K2" s="1"/>
      <c r="L2" s="1"/>
      <c r="M2" s="1"/>
    </row>
    <row r="3" spans="1:26" x14ac:dyDescent="0.25">
      <c r="A3" s="1"/>
      <c r="B3" s="373"/>
      <c r="C3" s="372"/>
      <c r="D3" s="1"/>
      <c r="E3" s="374" t="s">
        <v>82</v>
      </c>
      <c r="F3" s="372"/>
      <c r="G3" s="372"/>
      <c r="H3" s="13"/>
      <c r="I3" s="4"/>
      <c r="J3" s="14"/>
      <c r="K3" s="1"/>
      <c r="L3" s="1"/>
      <c r="M3" s="1"/>
    </row>
    <row r="4" spans="1:26" x14ac:dyDescent="0.25">
      <c r="A4" s="1"/>
      <c r="B4" s="1"/>
      <c r="C4" s="1"/>
      <c r="D4" s="1"/>
      <c r="E4" s="374" t="s">
        <v>2</v>
      </c>
      <c r="F4" s="372"/>
      <c r="G4" s="372"/>
      <c r="H4" s="1"/>
      <c r="I4" s="1"/>
      <c r="J4" s="14"/>
      <c r="K4" s="1"/>
      <c r="L4" s="1"/>
      <c r="M4" s="1"/>
    </row>
    <row r="5" spans="1:26" x14ac:dyDescent="0.25">
      <c r="A5" s="1"/>
      <c r="B5" s="1"/>
      <c r="C5" s="6"/>
      <c r="D5" s="6"/>
      <c r="E5" s="371" t="s">
        <v>137</v>
      </c>
      <c r="F5" s="372"/>
      <c r="G5" s="372"/>
      <c r="H5" s="372"/>
      <c r="I5" s="1"/>
      <c r="J5" s="14"/>
      <c r="K5" s="1"/>
      <c r="L5" s="1"/>
      <c r="M5" s="1"/>
    </row>
    <row r="6" spans="1:26" ht="15.75" customHeight="1" x14ac:dyDescent="0.25">
      <c r="A6" s="1"/>
      <c r="B6" s="1"/>
      <c r="C6" s="1"/>
      <c r="D6" s="1"/>
      <c r="E6" s="1"/>
      <c r="F6" s="3">
        <f t="shared" ref="F6:H6" si="0">+F15-F8</f>
        <v>0</v>
      </c>
      <c r="G6" s="13">
        <f t="shared" si="0"/>
        <v>0</v>
      </c>
      <c r="H6" s="3">
        <f t="shared" si="0"/>
        <v>0</v>
      </c>
      <c r="I6" s="1"/>
      <c r="J6" s="14"/>
      <c r="K6" s="1"/>
      <c r="L6" s="1"/>
      <c r="M6" s="1"/>
    </row>
    <row r="7" spans="1:26" ht="33" customHeight="1" x14ac:dyDescent="0.25">
      <c r="A7" s="1"/>
      <c r="B7" s="131" t="s">
        <v>4</v>
      </c>
      <c r="C7" s="131" t="s">
        <v>5</v>
      </c>
      <c r="D7" s="131" t="s">
        <v>6</v>
      </c>
      <c r="E7" s="132" t="s">
        <v>7</v>
      </c>
      <c r="F7" s="133" t="s">
        <v>8</v>
      </c>
      <c r="G7" s="134" t="s">
        <v>9</v>
      </c>
      <c r="H7" s="135" t="s">
        <v>10</v>
      </c>
      <c r="I7" s="136" t="s">
        <v>11</v>
      </c>
      <c r="J7" s="1"/>
      <c r="K7" s="1"/>
      <c r="L7" s="1"/>
      <c r="M7" s="1"/>
    </row>
    <row r="8" spans="1:26" ht="15.75" customHeight="1" x14ac:dyDescent="0.25">
      <c r="A8" s="1"/>
      <c r="B8" s="131"/>
      <c r="C8" s="131"/>
      <c r="D8" s="131"/>
      <c r="E8" s="137" t="s">
        <v>12</v>
      </c>
      <c r="F8" s="138">
        <f t="shared" ref="F8:H8" si="1">+F12+F14+F9</f>
        <v>6445274</v>
      </c>
      <c r="G8" s="139">
        <f t="shared" si="1"/>
        <v>1339563</v>
      </c>
      <c r="H8" s="139">
        <f t="shared" si="1"/>
        <v>7784837</v>
      </c>
      <c r="I8" s="140">
        <f t="shared" ref="I8:I10" si="2">IFERROR(H8/F8-1,"0,00%")</f>
        <v>0.20783647056742671</v>
      </c>
      <c r="J8" s="1"/>
      <c r="K8" s="1"/>
      <c r="L8" s="1"/>
      <c r="M8" s="1"/>
    </row>
    <row r="9" spans="1:26" ht="15" customHeight="1" x14ac:dyDescent="0.25">
      <c r="A9" s="1"/>
      <c r="B9" s="28" t="s">
        <v>21</v>
      </c>
      <c r="C9" s="28"/>
      <c r="D9" s="28"/>
      <c r="E9" s="29" t="s">
        <v>138</v>
      </c>
      <c r="F9" s="141">
        <f>+F10+F11</f>
        <v>20</v>
      </c>
      <c r="G9" s="142">
        <f>+G10</f>
        <v>0</v>
      </c>
      <c r="H9" s="143">
        <f t="shared" ref="H9:H10" si="3">+F9+G9</f>
        <v>20</v>
      </c>
      <c r="I9" s="38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6" ht="15" customHeight="1" x14ac:dyDescent="0.25">
      <c r="A10" s="1"/>
      <c r="B10" s="28"/>
      <c r="C10" s="34" t="s">
        <v>17</v>
      </c>
      <c r="D10" s="28"/>
      <c r="E10" s="32" t="s">
        <v>139</v>
      </c>
      <c r="F10" s="141">
        <v>10</v>
      </c>
      <c r="G10" s="144">
        <f>+'Decretos 050502'!F13</f>
        <v>0</v>
      </c>
      <c r="H10" s="145">
        <f t="shared" si="3"/>
        <v>10</v>
      </c>
      <c r="I10" s="26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6" ht="15" customHeight="1" x14ac:dyDescent="0.25">
      <c r="A11" s="1"/>
      <c r="B11" s="28"/>
      <c r="C11" s="34" t="s">
        <v>61</v>
      </c>
      <c r="D11" s="28"/>
      <c r="E11" s="32" t="s">
        <v>140</v>
      </c>
      <c r="F11" s="141">
        <v>10</v>
      </c>
      <c r="G11" s="144">
        <v>0</v>
      </c>
      <c r="H11" s="145"/>
      <c r="I11" s="2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"/>
      <c r="B12" s="28" t="s">
        <v>30</v>
      </c>
      <c r="C12" s="28" t="s">
        <v>14</v>
      </c>
      <c r="D12" s="28" t="s">
        <v>15</v>
      </c>
      <c r="E12" s="22" t="s">
        <v>31</v>
      </c>
      <c r="F12" s="146">
        <f t="shared" ref="F12:G12" si="4">+F13</f>
        <v>6445244</v>
      </c>
      <c r="G12" s="147">
        <f t="shared" si="4"/>
        <v>1336420</v>
      </c>
      <c r="H12" s="143">
        <f t="shared" ref="H12:H21" si="5">+F12+G12</f>
        <v>7781664</v>
      </c>
      <c r="I12" s="38">
        <f t="shared" ref="I12:I21" si="6">IFERROR(H12/F12-1,"0,00%")</f>
        <v>0.20734979156723932</v>
      </c>
      <c r="J12" s="1"/>
      <c r="K12" s="1"/>
      <c r="L12" s="1"/>
      <c r="M12" s="1"/>
    </row>
    <row r="13" spans="1:26" ht="15" customHeight="1" x14ac:dyDescent="0.25">
      <c r="A13" s="1"/>
      <c r="B13" s="34" t="s">
        <v>23</v>
      </c>
      <c r="C13" s="34" t="s">
        <v>24</v>
      </c>
      <c r="D13" s="34" t="s">
        <v>15</v>
      </c>
      <c r="E13" s="35" t="s">
        <v>32</v>
      </c>
      <c r="F13" s="31">
        <f>+F16+F26</f>
        <v>6445244</v>
      </c>
      <c r="G13" s="31">
        <f>+'Decretos 050502'!F16</f>
        <v>1336420</v>
      </c>
      <c r="H13" s="145">
        <f t="shared" si="5"/>
        <v>7781664</v>
      </c>
      <c r="I13" s="26">
        <f t="shared" si="6"/>
        <v>0.20734979156723932</v>
      </c>
      <c r="J13" s="1"/>
      <c r="K13" s="1"/>
      <c r="L13" s="1"/>
      <c r="M13" s="1"/>
    </row>
    <row r="14" spans="1:26" ht="15" customHeight="1" x14ac:dyDescent="0.25">
      <c r="A14" s="1"/>
      <c r="B14" s="28" t="s">
        <v>43</v>
      </c>
      <c r="C14" s="28" t="s">
        <v>14</v>
      </c>
      <c r="D14" s="28" t="s">
        <v>15</v>
      </c>
      <c r="E14" s="22" t="s">
        <v>44</v>
      </c>
      <c r="F14" s="148">
        <f>+F29</f>
        <v>10</v>
      </c>
      <c r="G14" s="40">
        <f>+'Decretos 050502'!F17</f>
        <v>3143</v>
      </c>
      <c r="H14" s="143">
        <f t="shared" si="5"/>
        <v>3153</v>
      </c>
      <c r="I14" s="38">
        <f t="shared" si="6"/>
        <v>314.3</v>
      </c>
      <c r="J14" s="1"/>
      <c r="K14" s="1"/>
      <c r="L14" s="1"/>
      <c r="M14" s="1"/>
    </row>
    <row r="15" spans="1:26" ht="15" customHeight="1" x14ac:dyDescent="0.25">
      <c r="A15" s="1"/>
      <c r="B15" s="21"/>
      <c r="C15" s="21"/>
      <c r="D15" s="21"/>
      <c r="E15" s="44" t="s">
        <v>45</v>
      </c>
      <c r="F15" s="146">
        <f t="shared" ref="F15:G15" si="7">+F16+F26+F29+F24</f>
        <v>6445274</v>
      </c>
      <c r="G15" s="146">
        <f t="shared" si="7"/>
        <v>1339563</v>
      </c>
      <c r="H15" s="149">
        <f t="shared" si="5"/>
        <v>7784837</v>
      </c>
      <c r="I15" s="47">
        <f t="shared" si="6"/>
        <v>0.20783647056742671</v>
      </c>
      <c r="J15" s="1"/>
      <c r="K15" s="1"/>
      <c r="L15" s="1"/>
      <c r="M15" s="1"/>
    </row>
    <row r="16" spans="1:26" ht="15" customHeight="1" x14ac:dyDescent="0.25">
      <c r="A16" s="1"/>
      <c r="B16" s="21" t="s">
        <v>52</v>
      </c>
      <c r="C16" s="21" t="s">
        <v>14</v>
      </c>
      <c r="D16" s="150" t="s">
        <v>15</v>
      </c>
      <c r="E16" s="50" t="s">
        <v>16</v>
      </c>
      <c r="F16" s="151">
        <f>+F17+F19+F22</f>
        <v>5026053</v>
      </c>
      <c r="G16" s="152">
        <f>+'Decretos 050502'!F19</f>
        <v>0</v>
      </c>
      <c r="H16" s="151">
        <f t="shared" si="5"/>
        <v>5026053</v>
      </c>
      <c r="I16" s="47">
        <f t="shared" si="6"/>
        <v>0</v>
      </c>
      <c r="J16" s="1"/>
      <c r="K16" s="1"/>
      <c r="L16" s="1"/>
      <c r="M16" s="1"/>
    </row>
    <row r="17" spans="1:20" ht="15" customHeight="1" x14ac:dyDescent="0.25">
      <c r="A17" s="1"/>
      <c r="B17" s="28"/>
      <c r="C17" s="28" t="s">
        <v>118</v>
      </c>
      <c r="D17" s="153"/>
      <c r="E17" s="22" t="s">
        <v>141</v>
      </c>
      <c r="F17" s="146">
        <f>+F18</f>
        <v>2681203</v>
      </c>
      <c r="G17" s="141">
        <f>+'Decretos 050502'!F20</f>
        <v>0</v>
      </c>
      <c r="H17" s="146">
        <f t="shared" si="5"/>
        <v>2681203</v>
      </c>
      <c r="I17" s="26">
        <f t="shared" si="6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28"/>
      <c r="C18" s="28"/>
      <c r="D18" s="154" t="s">
        <v>142</v>
      </c>
      <c r="E18" s="56" t="s">
        <v>143</v>
      </c>
      <c r="F18" s="155">
        <v>2681203</v>
      </c>
      <c r="G18" s="141">
        <f>+'Decretos 050502'!F21</f>
        <v>0</v>
      </c>
      <c r="H18" s="155">
        <f t="shared" si="5"/>
        <v>2681203</v>
      </c>
      <c r="I18" s="26">
        <f t="shared" si="6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25">
      <c r="A19" s="1"/>
      <c r="B19" s="34" t="s">
        <v>23</v>
      </c>
      <c r="C19" s="34" t="s">
        <v>37</v>
      </c>
      <c r="D19" s="154" t="s">
        <v>15</v>
      </c>
      <c r="E19" s="35" t="s">
        <v>144</v>
      </c>
      <c r="F19" s="146">
        <f>SUM(F20:F21)</f>
        <v>2313590</v>
      </c>
      <c r="G19" s="156">
        <f>+'Decretos 050502'!F22</f>
        <v>0</v>
      </c>
      <c r="H19" s="155">
        <f t="shared" si="5"/>
        <v>2313590</v>
      </c>
      <c r="I19" s="26">
        <f t="shared" si="6"/>
        <v>0</v>
      </c>
      <c r="J19" s="1"/>
      <c r="K19" s="1"/>
      <c r="L19" s="1"/>
      <c r="M19" s="1"/>
    </row>
    <row r="20" spans="1:20" ht="15" customHeight="1" x14ac:dyDescent="0.25">
      <c r="A20" s="1"/>
      <c r="B20" s="34" t="s">
        <v>23</v>
      </c>
      <c r="C20" s="34" t="s">
        <v>14</v>
      </c>
      <c r="D20" s="154" t="s">
        <v>145</v>
      </c>
      <c r="E20" s="35" t="s">
        <v>146</v>
      </c>
      <c r="F20" s="31">
        <v>1572691</v>
      </c>
      <c r="G20" s="157">
        <f>+'Decretos 050502'!F23</f>
        <v>0</v>
      </c>
      <c r="H20" s="155">
        <f t="shared" si="5"/>
        <v>1572691</v>
      </c>
      <c r="I20" s="26">
        <f t="shared" si="6"/>
        <v>0</v>
      </c>
      <c r="J20" s="1"/>
      <c r="K20" s="1"/>
      <c r="L20" s="1"/>
      <c r="M20" s="1"/>
    </row>
    <row r="21" spans="1:20" ht="15" customHeight="1" x14ac:dyDescent="0.25">
      <c r="A21" s="1"/>
      <c r="B21" s="34" t="s">
        <v>23</v>
      </c>
      <c r="C21" s="34" t="s">
        <v>14</v>
      </c>
      <c r="D21" s="154" t="s">
        <v>147</v>
      </c>
      <c r="E21" s="35" t="s">
        <v>148</v>
      </c>
      <c r="F21" s="31">
        <v>740899</v>
      </c>
      <c r="G21" s="156">
        <f>+'Decretos 050502'!F24</f>
        <v>0</v>
      </c>
      <c r="H21" s="155">
        <f t="shared" si="5"/>
        <v>740899</v>
      </c>
      <c r="I21" s="26">
        <f t="shared" si="6"/>
        <v>0</v>
      </c>
      <c r="J21" s="1"/>
      <c r="K21" s="1"/>
      <c r="L21" s="1"/>
      <c r="M21" s="1"/>
    </row>
    <row r="22" spans="1:20" ht="15" customHeight="1" x14ac:dyDescent="0.25">
      <c r="A22" s="1"/>
      <c r="B22" s="34"/>
      <c r="C22" s="34" t="s">
        <v>30</v>
      </c>
      <c r="D22" s="154"/>
      <c r="E22" s="35" t="s">
        <v>56</v>
      </c>
      <c r="F22" s="31">
        <f>+F23</f>
        <v>31260</v>
      </c>
      <c r="G22" s="158">
        <f>+'Decretos 050502'!F25</f>
        <v>0</v>
      </c>
      <c r="H22" s="155"/>
      <c r="I22" s="26"/>
      <c r="J22" s="1"/>
      <c r="K22" s="1"/>
      <c r="L22" s="1"/>
      <c r="M22" s="1"/>
    </row>
    <row r="23" spans="1:20" ht="15" customHeight="1" x14ac:dyDescent="0.25">
      <c r="A23" s="1"/>
      <c r="B23" s="34"/>
      <c r="C23" s="34"/>
      <c r="D23" s="154" t="s">
        <v>149</v>
      </c>
      <c r="E23" s="35" t="s">
        <v>150</v>
      </c>
      <c r="F23" s="31">
        <v>31260</v>
      </c>
      <c r="G23" s="158">
        <f>+'Decretos 050502'!F26</f>
        <v>0</v>
      </c>
      <c r="H23" s="155"/>
      <c r="I23" s="26"/>
      <c r="J23" s="1"/>
      <c r="K23" s="1"/>
      <c r="L23" s="1"/>
      <c r="M23" s="1"/>
    </row>
    <row r="24" spans="1:20" ht="15" customHeight="1" x14ac:dyDescent="0.25">
      <c r="A24" s="1"/>
      <c r="B24" s="28" t="s">
        <v>59</v>
      </c>
      <c r="C24" s="34"/>
      <c r="D24" s="154"/>
      <c r="E24" s="22" t="s">
        <v>128</v>
      </c>
      <c r="F24" s="146">
        <f>+F25</f>
        <v>20</v>
      </c>
      <c r="G24" s="158">
        <f>+'Decretos 050502'!F27</f>
        <v>0</v>
      </c>
      <c r="H24" s="144">
        <f t="shared" ref="H24:H30" si="8">+F24+G24</f>
        <v>20</v>
      </c>
      <c r="I24" s="38">
        <f t="shared" ref="I24:I30" si="9">IFERROR(H24/F24-1,"0,00%")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 x14ac:dyDescent="0.25">
      <c r="A25" s="1"/>
      <c r="B25" s="28"/>
      <c r="C25" s="34" t="s">
        <v>61</v>
      </c>
      <c r="D25" s="154"/>
      <c r="E25" s="35" t="s">
        <v>128</v>
      </c>
      <c r="F25" s="146">
        <v>20</v>
      </c>
      <c r="G25" s="158">
        <f>+'Decretos 050502'!F28</f>
        <v>0</v>
      </c>
      <c r="H25" s="144">
        <f t="shared" si="8"/>
        <v>20</v>
      </c>
      <c r="I25" s="26">
        <f t="shared" si="9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customHeight="1" x14ac:dyDescent="0.25">
      <c r="A26" s="1"/>
      <c r="B26" s="28" t="s">
        <v>151</v>
      </c>
      <c r="C26" s="28" t="s">
        <v>14</v>
      </c>
      <c r="D26" s="153" t="s">
        <v>15</v>
      </c>
      <c r="E26" s="22" t="s">
        <v>152</v>
      </c>
      <c r="F26" s="146">
        <f t="shared" ref="F26:F27" si="10">+F27</f>
        <v>1419191</v>
      </c>
      <c r="G26" s="158">
        <f>+'Decretos 050502'!F29</f>
        <v>-70960</v>
      </c>
      <c r="H26" s="146">
        <f t="shared" si="8"/>
        <v>1348231</v>
      </c>
      <c r="I26" s="38">
        <f t="shared" si="9"/>
        <v>-5.0000317082055878E-2</v>
      </c>
      <c r="J26" s="1"/>
      <c r="K26" s="1"/>
      <c r="L26" s="1"/>
      <c r="M26" s="1"/>
    </row>
    <row r="27" spans="1:20" ht="15" customHeight="1" x14ac:dyDescent="0.25">
      <c r="A27" s="1"/>
      <c r="B27" s="34" t="s">
        <v>23</v>
      </c>
      <c r="C27" s="34" t="s">
        <v>37</v>
      </c>
      <c r="D27" s="154" t="s">
        <v>15</v>
      </c>
      <c r="E27" s="35" t="s">
        <v>53</v>
      </c>
      <c r="F27" s="155">
        <f t="shared" si="10"/>
        <v>1419191</v>
      </c>
      <c r="G27" s="158">
        <f>+'Decretos 050502'!F30</f>
        <v>-70960</v>
      </c>
      <c r="H27" s="155">
        <f t="shared" si="8"/>
        <v>1348231</v>
      </c>
      <c r="I27" s="26">
        <f t="shared" si="9"/>
        <v>-5.0000317082055878E-2</v>
      </c>
      <c r="J27" s="1"/>
      <c r="K27" s="1"/>
      <c r="L27" s="1"/>
      <c r="M27" s="1"/>
    </row>
    <row r="28" spans="1:20" ht="15" customHeight="1" x14ac:dyDescent="0.25">
      <c r="A28" s="1"/>
      <c r="B28" s="34" t="s">
        <v>23</v>
      </c>
      <c r="C28" s="34" t="s">
        <v>14</v>
      </c>
      <c r="D28" s="154" t="s">
        <v>147</v>
      </c>
      <c r="E28" s="35" t="s">
        <v>148</v>
      </c>
      <c r="F28" s="31">
        <v>1419191</v>
      </c>
      <c r="G28" s="158">
        <f>+'Decretos 050502'!F31</f>
        <v>-70960</v>
      </c>
      <c r="H28" s="155">
        <f t="shared" si="8"/>
        <v>1348231</v>
      </c>
      <c r="I28" s="26">
        <f t="shared" si="9"/>
        <v>-5.0000317082055878E-2</v>
      </c>
      <c r="J28" s="1"/>
      <c r="K28" s="1"/>
      <c r="L28" s="1"/>
      <c r="M28" s="1"/>
    </row>
    <row r="29" spans="1:20" ht="15" customHeight="1" x14ac:dyDescent="0.25">
      <c r="A29" s="1"/>
      <c r="B29" s="28" t="s">
        <v>73</v>
      </c>
      <c r="C29" s="28" t="s">
        <v>14</v>
      </c>
      <c r="D29" s="153" t="s">
        <v>15</v>
      </c>
      <c r="E29" s="22" t="s">
        <v>74</v>
      </c>
      <c r="F29" s="146">
        <f>+F30</f>
        <v>10</v>
      </c>
      <c r="G29" s="159">
        <f>+'Decretos 050502'!F32</f>
        <v>1410523</v>
      </c>
      <c r="H29" s="146">
        <f t="shared" si="8"/>
        <v>1410533</v>
      </c>
      <c r="I29" s="38">
        <f t="shared" si="9"/>
        <v>141052.29999999999</v>
      </c>
      <c r="J29" s="1"/>
      <c r="K29" s="1"/>
      <c r="L29" s="1"/>
      <c r="M29" s="1"/>
    </row>
    <row r="30" spans="1:20" ht="15.75" customHeight="1" x14ac:dyDescent="0.25">
      <c r="A30" s="1"/>
      <c r="B30" s="39"/>
      <c r="C30" s="61" t="s">
        <v>80</v>
      </c>
      <c r="D30" s="160"/>
      <c r="E30" s="63" t="s">
        <v>153</v>
      </c>
      <c r="F30" s="161">
        <v>10</v>
      </c>
      <c r="G30" s="162">
        <f>+'Decretos 050502'!F33</f>
        <v>1410523</v>
      </c>
      <c r="H30" s="161">
        <f t="shared" si="8"/>
        <v>1410533</v>
      </c>
      <c r="I30" s="163">
        <f t="shared" si="9"/>
        <v>141052.29999999999</v>
      </c>
      <c r="J30" s="1"/>
      <c r="K30" s="1"/>
      <c r="L30" s="1"/>
      <c r="M30" s="1"/>
    </row>
    <row r="31" spans="1:20" ht="15.75" customHeight="1" x14ac:dyDescent="0.25">
      <c r="A31" s="1"/>
      <c r="B31" s="1"/>
      <c r="C31" s="2"/>
      <c r="D31" s="164"/>
      <c r="E31" s="2"/>
      <c r="F31" s="3"/>
      <c r="G31" s="3"/>
      <c r="H31" s="3"/>
      <c r="I31" s="165"/>
      <c r="J31" s="14"/>
      <c r="K31" s="1"/>
      <c r="L31" s="1"/>
      <c r="M31" s="1"/>
    </row>
    <row r="32" spans="1:20" ht="15.75" customHeight="1" x14ac:dyDescent="0.25">
      <c r="B32" s="2"/>
      <c r="D32" s="1"/>
      <c r="H32" s="1"/>
      <c r="J32" s="14"/>
      <c r="K32" s="1"/>
      <c r="L32" s="1"/>
      <c r="M32" s="1"/>
    </row>
    <row r="33" spans="4:13" ht="15.75" customHeight="1" x14ac:dyDescent="0.25">
      <c r="D33" s="1"/>
      <c r="H33" s="1"/>
      <c r="J33" s="14"/>
      <c r="K33" s="1"/>
      <c r="L33" s="1"/>
      <c r="M33" s="1"/>
    </row>
    <row r="34" spans="4:13" ht="15.75" customHeight="1" x14ac:dyDescent="0.25">
      <c r="D34" s="1"/>
      <c r="H34" s="1"/>
      <c r="J34" s="14"/>
      <c r="K34" s="1"/>
      <c r="L34" s="1"/>
      <c r="M34" s="1"/>
    </row>
    <row r="35" spans="4:13" ht="15.75" customHeight="1" x14ac:dyDescent="0.25">
      <c r="D35" s="1"/>
      <c r="H35" s="1"/>
      <c r="J35" s="14"/>
      <c r="K35" s="1"/>
      <c r="L35" s="1"/>
      <c r="M35" s="1"/>
    </row>
    <row r="36" spans="4:13" ht="15.75" customHeight="1" x14ac:dyDescent="0.25">
      <c r="D36" s="1"/>
      <c r="H36" s="1"/>
      <c r="J36" s="14"/>
      <c r="K36" s="1"/>
      <c r="L36" s="1"/>
      <c r="M36" s="1"/>
    </row>
    <row r="37" spans="4:13" ht="15.75" customHeight="1" x14ac:dyDescent="0.25">
      <c r="D37" s="1"/>
      <c r="H37" s="1"/>
      <c r="J37" s="14"/>
      <c r="K37" s="1"/>
      <c r="L37" s="1"/>
      <c r="M37" s="1"/>
    </row>
    <row r="38" spans="4:13" ht="15.75" customHeight="1" x14ac:dyDescent="0.25">
      <c r="D38" s="1"/>
      <c r="H38" s="1"/>
      <c r="J38" s="14"/>
      <c r="K38" s="1"/>
      <c r="L38" s="1"/>
      <c r="M38" s="1"/>
    </row>
    <row r="39" spans="4:13" ht="15.75" customHeight="1" x14ac:dyDescent="0.25">
      <c r="D39" s="1"/>
      <c r="H39" s="1"/>
      <c r="J39" s="14"/>
      <c r="K39" s="1"/>
      <c r="L39" s="1"/>
      <c r="M39" s="1"/>
    </row>
    <row r="40" spans="4:13" ht="15.75" customHeight="1" x14ac:dyDescent="0.25">
      <c r="D40" s="1"/>
      <c r="H40" s="1"/>
      <c r="J40" s="14"/>
      <c r="K40" s="1"/>
      <c r="L40" s="1"/>
      <c r="M40" s="1"/>
    </row>
    <row r="41" spans="4:13" ht="15.75" customHeight="1" x14ac:dyDescent="0.25">
      <c r="D41" s="1"/>
      <c r="H41" s="1"/>
      <c r="J41" s="14"/>
      <c r="K41" s="1"/>
      <c r="L41" s="1"/>
      <c r="M41" s="1"/>
    </row>
    <row r="42" spans="4:13" ht="15.75" customHeight="1" x14ac:dyDescent="0.25">
      <c r="D42" s="1"/>
      <c r="H42" s="1"/>
      <c r="J42" s="14"/>
      <c r="K42" s="1"/>
      <c r="L42" s="1"/>
      <c r="M42" s="1"/>
    </row>
    <row r="43" spans="4:13" ht="15.75" customHeight="1" x14ac:dyDescent="0.25">
      <c r="D43" s="1"/>
      <c r="H43" s="1"/>
      <c r="J43" s="14"/>
      <c r="K43" s="1"/>
      <c r="L43" s="1"/>
      <c r="M43" s="1"/>
    </row>
    <row r="44" spans="4:13" ht="15.75" customHeight="1" x14ac:dyDescent="0.25">
      <c r="D44" s="1"/>
      <c r="H44" s="1"/>
      <c r="J44" s="14"/>
      <c r="K44" s="1"/>
      <c r="L44" s="1"/>
      <c r="M44" s="1"/>
    </row>
    <row r="45" spans="4:13" ht="15.75" customHeight="1" x14ac:dyDescent="0.25">
      <c r="D45" s="1"/>
      <c r="H45" s="1"/>
      <c r="J45" s="14"/>
      <c r="K45" s="1"/>
      <c r="L45" s="1"/>
      <c r="M45" s="1"/>
    </row>
    <row r="46" spans="4:13" ht="15.75" customHeight="1" x14ac:dyDescent="0.25">
      <c r="D46" s="1"/>
      <c r="H46" s="1"/>
      <c r="J46" s="14"/>
      <c r="K46" s="1"/>
      <c r="L46" s="1"/>
      <c r="M46" s="1"/>
    </row>
    <row r="47" spans="4:13" ht="15.75" customHeight="1" x14ac:dyDescent="0.25">
      <c r="D47" s="1"/>
      <c r="H47" s="1"/>
      <c r="J47" s="14"/>
      <c r="K47" s="1"/>
      <c r="L47" s="1"/>
      <c r="M47" s="1"/>
    </row>
    <row r="48" spans="4:13" ht="15.75" customHeight="1" x14ac:dyDescent="0.25">
      <c r="D48" s="1"/>
      <c r="H48" s="1"/>
      <c r="J48" s="14"/>
      <c r="K48" s="1"/>
      <c r="L48" s="1"/>
      <c r="M48" s="1"/>
    </row>
    <row r="49" spans="4:13" ht="15.75" customHeight="1" x14ac:dyDescent="0.25">
      <c r="D49" s="1"/>
      <c r="H49" s="1"/>
      <c r="J49" s="14"/>
      <c r="K49" s="1"/>
      <c r="L49" s="1"/>
      <c r="M49" s="1"/>
    </row>
    <row r="50" spans="4:13" ht="15.75" customHeight="1" x14ac:dyDescent="0.25">
      <c r="D50" s="1"/>
      <c r="H50" s="1"/>
      <c r="J50" s="14"/>
      <c r="K50" s="1"/>
      <c r="L50" s="1"/>
      <c r="M50" s="1"/>
    </row>
    <row r="51" spans="4:13" ht="15.75" customHeight="1" x14ac:dyDescent="0.25">
      <c r="D51" s="1"/>
      <c r="H51" s="1"/>
      <c r="J51" s="14"/>
      <c r="K51" s="1"/>
      <c r="L51" s="1"/>
      <c r="M51" s="1"/>
    </row>
    <row r="52" spans="4:13" ht="15.75" customHeight="1" x14ac:dyDescent="0.25">
      <c r="D52" s="1"/>
      <c r="H52" s="1"/>
      <c r="J52" s="14"/>
      <c r="K52" s="1"/>
      <c r="L52" s="1"/>
      <c r="M52" s="1"/>
    </row>
    <row r="53" spans="4:13" ht="15.75" customHeight="1" x14ac:dyDescent="0.25">
      <c r="D53" s="1"/>
      <c r="H53" s="1"/>
      <c r="J53" s="14"/>
      <c r="K53" s="1"/>
      <c r="L53" s="1"/>
      <c r="M53" s="1"/>
    </row>
    <row r="54" spans="4:13" ht="15.75" customHeight="1" x14ac:dyDescent="0.25">
      <c r="D54" s="1"/>
      <c r="H54" s="1"/>
      <c r="J54" s="14"/>
      <c r="K54" s="1"/>
      <c r="L54" s="1"/>
      <c r="M54" s="1"/>
    </row>
    <row r="55" spans="4:13" ht="15.75" customHeight="1" x14ac:dyDescent="0.25">
      <c r="D55" s="1"/>
      <c r="H55" s="1"/>
      <c r="J55" s="14"/>
      <c r="K55" s="1"/>
      <c r="L55" s="1"/>
      <c r="M55" s="1"/>
    </row>
    <row r="56" spans="4:13" ht="15.75" customHeight="1" x14ac:dyDescent="0.25">
      <c r="D56" s="1"/>
      <c r="H56" s="1"/>
      <c r="J56" s="14"/>
      <c r="K56" s="1"/>
      <c r="L56" s="1"/>
      <c r="M56" s="1"/>
    </row>
    <row r="57" spans="4:13" ht="15.75" customHeight="1" x14ac:dyDescent="0.25">
      <c r="D57" s="1"/>
      <c r="H57" s="1"/>
      <c r="J57" s="14"/>
      <c r="K57" s="1"/>
      <c r="L57" s="1"/>
      <c r="M57" s="1"/>
    </row>
    <row r="58" spans="4:13" ht="15.75" customHeight="1" x14ac:dyDescent="0.25">
      <c r="D58" s="1"/>
      <c r="H58" s="1"/>
      <c r="J58" s="14"/>
      <c r="K58" s="1"/>
      <c r="L58" s="1"/>
      <c r="M58" s="1"/>
    </row>
    <row r="59" spans="4:13" ht="15.75" customHeight="1" x14ac:dyDescent="0.25">
      <c r="D59" s="1"/>
      <c r="H59" s="1"/>
      <c r="J59" s="14"/>
      <c r="K59" s="1"/>
      <c r="L59" s="1"/>
      <c r="M59" s="1"/>
    </row>
    <row r="60" spans="4:13" ht="15.75" customHeight="1" x14ac:dyDescent="0.25">
      <c r="D60" s="1"/>
      <c r="H60" s="1"/>
      <c r="J60" s="14"/>
      <c r="K60" s="1"/>
      <c r="L60" s="1"/>
      <c r="M60" s="1"/>
    </row>
    <row r="61" spans="4:13" ht="15.75" customHeight="1" x14ac:dyDescent="0.25">
      <c r="D61" s="1"/>
      <c r="H61" s="1"/>
      <c r="J61" s="14"/>
      <c r="K61" s="1"/>
      <c r="L61" s="1"/>
      <c r="M61" s="1"/>
    </row>
    <row r="62" spans="4:13" ht="15.75" customHeight="1" x14ac:dyDescent="0.25">
      <c r="D62" s="1"/>
      <c r="H62" s="1"/>
      <c r="J62" s="14"/>
      <c r="K62" s="1"/>
      <c r="L62" s="1"/>
      <c r="M62" s="1"/>
    </row>
    <row r="63" spans="4:13" ht="15.75" customHeight="1" x14ac:dyDescent="0.25">
      <c r="D63" s="1"/>
      <c r="H63" s="1"/>
      <c r="J63" s="14"/>
      <c r="K63" s="1"/>
      <c r="L63" s="1"/>
      <c r="M63" s="1"/>
    </row>
    <row r="64" spans="4:13" ht="15.75" customHeight="1" x14ac:dyDescent="0.25">
      <c r="D64" s="1"/>
      <c r="H64" s="1"/>
      <c r="J64" s="14"/>
      <c r="K64" s="1"/>
      <c r="L64" s="1"/>
      <c r="M64" s="1"/>
    </row>
    <row r="65" spans="4:13" ht="15.75" customHeight="1" x14ac:dyDescent="0.25">
      <c r="D65" s="1"/>
      <c r="H65" s="1"/>
      <c r="J65" s="14"/>
      <c r="K65" s="1"/>
      <c r="L65" s="1"/>
      <c r="M65" s="1"/>
    </row>
    <row r="66" spans="4:13" ht="15.75" customHeight="1" x14ac:dyDescent="0.25">
      <c r="D66" s="1"/>
      <c r="H66" s="1"/>
      <c r="J66" s="14"/>
      <c r="K66" s="1"/>
      <c r="L66" s="1"/>
      <c r="M66" s="1"/>
    </row>
    <row r="67" spans="4:13" ht="15.75" customHeight="1" x14ac:dyDescent="0.25">
      <c r="D67" s="1"/>
      <c r="H67" s="1"/>
      <c r="J67" s="14"/>
      <c r="K67" s="1"/>
      <c r="L67" s="1"/>
      <c r="M67" s="1"/>
    </row>
    <row r="68" spans="4:13" ht="15.75" customHeight="1" x14ac:dyDescent="0.25">
      <c r="D68" s="1"/>
      <c r="H68" s="1"/>
      <c r="J68" s="14"/>
      <c r="K68" s="1"/>
      <c r="L68" s="1"/>
      <c r="M68" s="1"/>
    </row>
    <row r="69" spans="4:13" ht="15.75" customHeight="1" x14ac:dyDescent="0.25">
      <c r="D69" s="1"/>
      <c r="H69" s="1"/>
      <c r="J69" s="14"/>
      <c r="K69" s="1"/>
      <c r="L69" s="1"/>
      <c r="M69" s="1"/>
    </row>
    <row r="70" spans="4:13" ht="15.75" customHeight="1" x14ac:dyDescent="0.25">
      <c r="D70" s="1"/>
      <c r="H70" s="1"/>
      <c r="J70" s="14"/>
      <c r="K70" s="1"/>
      <c r="L70" s="1"/>
      <c r="M70" s="1"/>
    </row>
    <row r="71" spans="4:13" ht="15.75" customHeight="1" x14ac:dyDescent="0.25">
      <c r="D71" s="1"/>
      <c r="H71" s="1"/>
      <c r="J71" s="14"/>
      <c r="K71" s="1"/>
      <c r="L71" s="1"/>
      <c r="M71" s="1"/>
    </row>
    <row r="72" spans="4:13" ht="15.75" customHeight="1" x14ac:dyDescent="0.25">
      <c r="D72" s="1"/>
      <c r="H72" s="1"/>
      <c r="J72" s="14"/>
      <c r="K72" s="1"/>
      <c r="L72" s="1"/>
      <c r="M72" s="1"/>
    </row>
    <row r="73" spans="4:13" ht="15.75" customHeight="1" x14ac:dyDescent="0.25">
      <c r="D73" s="1"/>
      <c r="H73" s="1"/>
      <c r="J73" s="14"/>
      <c r="K73" s="1"/>
      <c r="L73" s="1"/>
      <c r="M73" s="1"/>
    </row>
    <row r="74" spans="4:13" ht="15.75" customHeight="1" x14ac:dyDescent="0.25">
      <c r="D74" s="1"/>
      <c r="H74" s="1"/>
      <c r="J74" s="14"/>
      <c r="K74" s="1"/>
      <c r="L74" s="1"/>
      <c r="M74" s="1"/>
    </row>
    <row r="75" spans="4:13" ht="15.75" customHeight="1" x14ac:dyDescent="0.25">
      <c r="D75" s="1"/>
      <c r="H75" s="1"/>
      <c r="J75" s="14"/>
      <c r="K75" s="1"/>
      <c r="L75" s="1"/>
      <c r="M75" s="1"/>
    </row>
    <row r="76" spans="4:13" ht="15.75" customHeight="1" x14ac:dyDescent="0.25">
      <c r="D76" s="1"/>
      <c r="H76" s="1"/>
      <c r="J76" s="14"/>
      <c r="K76" s="1"/>
      <c r="L76" s="1"/>
      <c r="M76" s="1"/>
    </row>
    <row r="77" spans="4:13" ht="15.75" customHeight="1" x14ac:dyDescent="0.25">
      <c r="D77" s="1"/>
      <c r="H77" s="1"/>
      <c r="J77" s="14"/>
      <c r="K77" s="1"/>
      <c r="L77" s="1"/>
      <c r="M77" s="1"/>
    </row>
    <row r="78" spans="4:13" ht="15.75" customHeight="1" x14ac:dyDescent="0.25">
      <c r="D78" s="1"/>
      <c r="H78" s="1"/>
      <c r="J78" s="14"/>
      <c r="K78" s="1"/>
      <c r="L78" s="1"/>
      <c r="M78" s="1"/>
    </row>
    <row r="79" spans="4:13" ht="15.75" customHeight="1" x14ac:dyDescent="0.25">
      <c r="D79" s="1"/>
      <c r="H79" s="1"/>
      <c r="J79" s="14"/>
      <c r="K79" s="1"/>
      <c r="L79" s="1"/>
      <c r="M79" s="1"/>
    </row>
    <row r="80" spans="4:13" ht="15.75" customHeight="1" x14ac:dyDescent="0.25">
      <c r="D80" s="1"/>
      <c r="H80" s="1"/>
      <c r="J80" s="14"/>
      <c r="K80" s="1"/>
      <c r="L80" s="1"/>
      <c r="M80" s="1"/>
    </row>
    <row r="81" spans="4:13" ht="15.75" customHeight="1" x14ac:dyDescent="0.25">
      <c r="D81" s="1"/>
      <c r="H81" s="1"/>
      <c r="J81" s="14"/>
      <c r="K81" s="1"/>
      <c r="L81" s="1"/>
      <c r="M81" s="1"/>
    </row>
    <row r="82" spans="4:13" ht="15.75" customHeight="1" x14ac:dyDescent="0.25">
      <c r="D82" s="1"/>
      <c r="H82" s="1"/>
      <c r="J82" s="14"/>
      <c r="K82" s="1"/>
      <c r="L82" s="1"/>
      <c r="M82" s="1"/>
    </row>
    <row r="83" spans="4:13" ht="15.75" customHeight="1" x14ac:dyDescent="0.25">
      <c r="D83" s="1"/>
      <c r="H83" s="1"/>
      <c r="J83" s="14"/>
      <c r="K83" s="1"/>
      <c r="L83" s="1"/>
      <c r="M83" s="1"/>
    </row>
    <row r="84" spans="4:13" ht="15.75" customHeight="1" x14ac:dyDescent="0.25">
      <c r="D84" s="1"/>
      <c r="H84" s="1"/>
      <c r="J84" s="14"/>
      <c r="K84" s="1"/>
      <c r="L84" s="1"/>
      <c r="M84" s="1"/>
    </row>
    <row r="85" spans="4:13" ht="15.75" customHeight="1" x14ac:dyDescent="0.25">
      <c r="D85" s="1"/>
      <c r="H85" s="1"/>
      <c r="J85" s="14"/>
      <c r="K85" s="1"/>
      <c r="L85" s="1"/>
      <c r="M85" s="1"/>
    </row>
    <row r="86" spans="4:13" ht="15.75" customHeight="1" x14ac:dyDescent="0.25">
      <c r="D86" s="1"/>
      <c r="H86" s="1"/>
      <c r="J86" s="14"/>
      <c r="K86" s="1"/>
      <c r="L86" s="1"/>
      <c r="M86" s="1"/>
    </row>
    <row r="87" spans="4:13" ht="15.75" customHeight="1" x14ac:dyDescent="0.25">
      <c r="D87" s="1"/>
      <c r="H87" s="1"/>
      <c r="J87" s="14"/>
      <c r="K87" s="1"/>
      <c r="L87" s="1"/>
      <c r="M87" s="1"/>
    </row>
    <row r="88" spans="4:13" ht="15.75" customHeight="1" x14ac:dyDescent="0.25">
      <c r="D88" s="1"/>
      <c r="H88" s="1"/>
      <c r="J88" s="14"/>
      <c r="K88" s="1"/>
      <c r="L88" s="1"/>
      <c r="M88" s="1"/>
    </row>
    <row r="89" spans="4:13" ht="15.75" customHeight="1" x14ac:dyDescent="0.25">
      <c r="D89" s="1"/>
      <c r="H89" s="1"/>
      <c r="J89" s="14"/>
      <c r="K89" s="1"/>
      <c r="L89" s="1"/>
      <c r="M89" s="1"/>
    </row>
    <row r="90" spans="4:13" ht="15.75" customHeight="1" x14ac:dyDescent="0.25">
      <c r="D90" s="1"/>
      <c r="H90" s="1"/>
      <c r="J90" s="14"/>
      <c r="K90" s="1"/>
      <c r="L90" s="1"/>
      <c r="M90" s="1"/>
    </row>
    <row r="91" spans="4:13" ht="15.75" customHeight="1" x14ac:dyDescent="0.25">
      <c r="D91" s="1"/>
      <c r="H91" s="1"/>
      <c r="J91" s="14"/>
      <c r="K91" s="1"/>
      <c r="L91" s="1"/>
      <c r="M91" s="1"/>
    </row>
    <row r="92" spans="4:13" ht="15.75" customHeight="1" x14ac:dyDescent="0.25">
      <c r="D92" s="1"/>
      <c r="H92" s="1"/>
      <c r="J92" s="14"/>
      <c r="K92" s="1"/>
      <c r="L92" s="1"/>
      <c r="M92" s="1"/>
    </row>
    <row r="93" spans="4:13" ht="15.75" customHeight="1" x14ac:dyDescent="0.25">
      <c r="D93" s="1"/>
      <c r="H93" s="1"/>
      <c r="J93" s="14"/>
      <c r="K93" s="1"/>
      <c r="L93" s="1"/>
      <c r="M93" s="1"/>
    </row>
    <row r="94" spans="4:13" ht="15.75" customHeight="1" x14ac:dyDescent="0.25">
      <c r="D94" s="1"/>
      <c r="H94" s="1"/>
      <c r="J94" s="14"/>
      <c r="K94" s="1"/>
      <c r="L94" s="1"/>
      <c r="M94" s="1"/>
    </row>
    <row r="95" spans="4:13" ht="15.75" customHeight="1" x14ac:dyDescent="0.25">
      <c r="D95" s="1"/>
      <c r="H95" s="1"/>
      <c r="J95" s="14"/>
      <c r="K95" s="1"/>
      <c r="L95" s="1"/>
      <c r="M95" s="1"/>
    </row>
    <row r="96" spans="4:13" ht="15.75" customHeight="1" x14ac:dyDescent="0.25">
      <c r="D96" s="1"/>
      <c r="H96" s="1"/>
      <c r="J96" s="14"/>
      <c r="K96" s="1"/>
      <c r="L96" s="1"/>
      <c r="M96" s="1"/>
    </row>
    <row r="97" spans="4:13" ht="15.75" customHeight="1" x14ac:dyDescent="0.25">
      <c r="D97" s="1"/>
      <c r="H97" s="1"/>
      <c r="J97" s="14"/>
      <c r="K97" s="1"/>
      <c r="L97" s="1"/>
      <c r="M97" s="1"/>
    </row>
    <row r="98" spans="4:13" ht="15.75" customHeight="1" x14ac:dyDescent="0.25">
      <c r="D98" s="1"/>
      <c r="H98" s="1"/>
      <c r="J98" s="14"/>
      <c r="K98" s="1"/>
      <c r="L98" s="1"/>
      <c r="M98" s="1"/>
    </row>
    <row r="99" spans="4:13" ht="15.75" customHeight="1" x14ac:dyDescent="0.25">
      <c r="D99" s="1"/>
      <c r="H99" s="1"/>
      <c r="J99" s="14"/>
      <c r="K99" s="1"/>
      <c r="L99" s="1"/>
      <c r="M99" s="1"/>
    </row>
    <row r="100" spans="4:13" ht="15.75" customHeight="1" x14ac:dyDescent="0.25">
      <c r="D100" s="1"/>
      <c r="H100" s="1"/>
      <c r="J100" s="14"/>
      <c r="K100" s="1"/>
      <c r="L100" s="1"/>
      <c r="M100" s="1"/>
    </row>
    <row r="101" spans="4:13" ht="15.75" customHeight="1" x14ac:dyDescent="0.25">
      <c r="D101" s="1"/>
      <c r="H101" s="1"/>
      <c r="J101" s="14"/>
      <c r="K101" s="1"/>
      <c r="L101" s="1"/>
      <c r="M101" s="1"/>
    </row>
    <row r="102" spans="4:13" ht="15.75" customHeight="1" x14ac:dyDescent="0.25">
      <c r="D102" s="1"/>
      <c r="H102" s="1"/>
      <c r="J102" s="14"/>
      <c r="K102" s="1"/>
      <c r="L102" s="1"/>
      <c r="M102" s="1"/>
    </row>
    <row r="103" spans="4:13" ht="15.75" customHeight="1" x14ac:dyDescent="0.25">
      <c r="D103" s="1"/>
      <c r="H103" s="1"/>
      <c r="J103" s="14"/>
      <c r="K103" s="1"/>
      <c r="L103" s="1"/>
      <c r="M103" s="1"/>
    </row>
    <row r="104" spans="4:13" ht="15.75" customHeight="1" x14ac:dyDescent="0.25">
      <c r="D104" s="1"/>
      <c r="H104" s="1"/>
      <c r="J104" s="14"/>
      <c r="K104" s="1"/>
      <c r="L104" s="1"/>
      <c r="M104" s="1"/>
    </row>
    <row r="105" spans="4:13" ht="15.75" customHeight="1" x14ac:dyDescent="0.25">
      <c r="D105" s="1"/>
      <c r="H105" s="1"/>
      <c r="J105" s="14"/>
      <c r="K105" s="1"/>
      <c r="L105" s="1"/>
      <c r="M105" s="1"/>
    </row>
    <row r="106" spans="4:13" ht="15.75" customHeight="1" x14ac:dyDescent="0.25">
      <c r="D106" s="1"/>
      <c r="H106" s="1"/>
      <c r="J106" s="14"/>
      <c r="K106" s="1"/>
      <c r="L106" s="1"/>
      <c r="M106" s="1"/>
    </row>
    <row r="107" spans="4:13" ht="15.75" customHeight="1" x14ac:dyDescent="0.25">
      <c r="D107" s="1"/>
      <c r="H107" s="1"/>
      <c r="J107" s="14"/>
      <c r="K107" s="1"/>
      <c r="L107" s="1"/>
      <c r="M107" s="1"/>
    </row>
    <row r="108" spans="4:13" ht="15.75" customHeight="1" x14ac:dyDescent="0.25">
      <c r="D108" s="1"/>
      <c r="H108" s="1"/>
      <c r="J108" s="14"/>
      <c r="K108" s="1"/>
      <c r="L108" s="1"/>
      <c r="M108" s="1"/>
    </row>
    <row r="109" spans="4:13" ht="15.75" customHeight="1" x14ac:dyDescent="0.25">
      <c r="D109" s="1"/>
      <c r="H109" s="1"/>
      <c r="J109" s="14"/>
      <c r="K109" s="1"/>
      <c r="L109" s="1"/>
      <c r="M109" s="1"/>
    </row>
    <row r="110" spans="4:13" ht="15.75" customHeight="1" x14ac:dyDescent="0.25">
      <c r="D110" s="1"/>
      <c r="H110" s="1"/>
      <c r="J110" s="14"/>
      <c r="K110" s="1"/>
      <c r="L110" s="1"/>
      <c r="M110" s="1"/>
    </row>
    <row r="111" spans="4:13" ht="15.75" customHeight="1" x14ac:dyDescent="0.25">
      <c r="D111" s="1"/>
      <c r="H111" s="1"/>
      <c r="J111" s="14"/>
      <c r="K111" s="1"/>
      <c r="L111" s="1"/>
      <c r="M111" s="1"/>
    </row>
    <row r="112" spans="4:13" ht="15.75" customHeight="1" x14ac:dyDescent="0.25">
      <c r="D112" s="1"/>
      <c r="H112" s="1"/>
      <c r="J112" s="14"/>
      <c r="K112" s="1"/>
      <c r="L112" s="1"/>
      <c r="M112" s="1"/>
    </row>
    <row r="113" spans="4:13" ht="15.75" customHeight="1" x14ac:dyDescent="0.25">
      <c r="D113" s="1"/>
      <c r="H113" s="1"/>
      <c r="J113" s="14"/>
      <c r="K113" s="1"/>
      <c r="L113" s="1"/>
      <c r="M113" s="1"/>
    </row>
    <row r="114" spans="4:13" ht="15.75" customHeight="1" x14ac:dyDescent="0.25">
      <c r="D114" s="1"/>
      <c r="H114" s="1"/>
      <c r="J114" s="14"/>
      <c r="K114" s="1"/>
      <c r="L114" s="1"/>
      <c r="M114" s="1"/>
    </row>
    <row r="115" spans="4:13" ht="15.75" customHeight="1" x14ac:dyDescent="0.25">
      <c r="D115" s="1"/>
      <c r="H115" s="1"/>
      <c r="J115" s="14"/>
      <c r="K115" s="1"/>
      <c r="L115" s="1"/>
      <c r="M115" s="1"/>
    </row>
    <row r="116" spans="4:13" ht="15.75" customHeight="1" x14ac:dyDescent="0.25">
      <c r="D116" s="1"/>
      <c r="H116" s="1"/>
      <c r="J116" s="14"/>
      <c r="K116" s="1"/>
      <c r="L116" s="1"/>
      <c r="M116" s="1"/>
    </row>
    <row r="117" spans="4:13" ht="15.75" customHeight="1" x14ac:dyDescent="0.25">
      <c r="D117" s="1"/>
      <c r="H117" s="1"/>
      <c r="J117" s="14"/>
      <c r="K117" s="1"/>
      <c r="L117" s="1"/>
      <c r="M117" s="1"/>
    </row>
    <row r="118" spans="4:13" ht="15.75" customHeight="1" x14ac:dyDescent="0.25">
      <c r="D118" s="1"/>
      <c r="H118" s="1"/>
      <c r="J118" s="14"/>
      <c r="K118" s="1"/>
      <c r="L118" s="1"/>
      <c r="M118" s="1"/>
    </row>
    <row r="119" spans="4:13" ht="15.75" customHeight="1" x14ac:dyDescent="0.25">
      <c r="D119" s="1"/>
      <c r="H119" s="1"/>
      <c r="J119" s="14"/>
      <c r="K119" s="1"/>
      <c r="L119" s="1"/>
      <c r="M119" s="1"/>
    </row>
    <row r="120" spans="4:13" ht="15.75" customHeight="1" x14ac:dyDescent="0.25">
      <c r="D120" s="1"/>
      <c r="H120" s="1"/>
      <c r="J120" s="14"/>
      <c r="K120" s="1"/>
      <c r="L120" s="1"/>
      <c r="M120" s="1"/>
    </row>
    <row r="121" spans="4:13" ht="15.75" customHeight="1" x14ac:dyDescent="0.25">
      <c r="D121" s="1"/>
      <c r="H121" s="1"/>
      <c r="J121" s="14"/>
      <c r="K121" s="1"/>
      <c r="L121" s="1"/>
      <c r="M121" s="1"/>
    </row>
    <row r="122" spans="4:13" ht="15.75" customHeight="1" x14ac:dyDescent="0.25">
      <c r="D122" s="1"/>
      <c r="H122" s="1"/>
      <c r="J122" s="14"/>
      <c r="K122" s="1"/>
      <c r="L122" s="1"/>
      <c r="M122" s="1"/>
    </row>
    <row r="123" spans="4:13" ht="15.75" customHeight="1" x14ac:dyDescent="0.25">
      <c r="D123" s="1"/>
      <c r="H123" s="1"/>
      <c r="J123" s="14"/>
      <c r="K123" s="1"/>
      <c r="L123" s="1"/>
      <c r="M123" s="1"/>
    </row>
    <row r="124" spans="4:13" ht="15.75" customHeight="1" x14ac:dyDescent="0.25">
      <c r="D124" s="1"/>
      <c r="H124" s="1"/>
      <c r="J124" s="14"/>
      <c r="K124" s="1"/>
      <c r="L124" s="1"/>
      <c r="M124" s="1"/>
    </row>
    <row r="125" spans="4:13" ht="15.75" customHeight="1" x14ac:dyDescent="0.25">
      <c r="D125" s="1"/>
      <c r="H125" s="1"/>
      <c r="J125" s="14"/>
      <c r="K125" s="1"/>
      <c r="L125" s="1"/>
      <c r="M125" s="1"/>
    </row>
    <row r="126" spans="4:13" ht="15.75" customHeight="1" x14ac:dyDescent="0.25">
      <c r="D126" s="1"/>
      <c r="H126" s="1"/>
      <c r="J126" s="14"/>
      <c r="K126" s="1"/>
      <c r="L126" s="1"/>
      <c r="M126" s="1"/>
    </row>
    <row r="127" spans="4:13" ht="15.75" customHeight="1" x14ac:dyDescent="0.25">
      <c r="D127" s="1"/>
      <c r="H127" s="1"/>
      <c r="J127" s="14"/>
      <c r="K127" s="1"/>
      <c r="L127" s="1"/>
      <c r="M127" s="1"/>
    </row>
    <row r="128" spans="4:13" ht="15.75" customHeight="1" x14ac:dyDescent="0.25">
      <c r="D128" s="1"/>
      <c r="H128" s="1"/>
      <c r="J128" s="14"/>
      <c r="K128" s="1"/>
      <c r="L128" s="1"/>
      <c r="M128" s="1"/>
    </row>
    <row r="129" spans="4:13" ht="15.75" customHeight="1" x14ac:dyDescent="0.25">
      <c r="D129" s="1"/>
      <c r="H129" s="1"/>
      <c r="J129" s="14"/>
      <c r="K129" s="1"/>
      <c r="L129" s="1"/>
      <c r="M129" s="1"/>
    </row>
    <row r="130" spans="4:13" ht="15.75" customHeight="1" x14ac:dyDescent="0.25">
      <c r="D130" s="1"/>
      <c r="H130" s="1"/>
      <c r="J130" s="14"/>
      <c r="K130" s="1"/>
      <c r="L130" s="1"/>
      <c r="M130" s="1"/>
    </row>
    <row r="131" spans="4:13" ht="15.75" customHeight="1" x14ac:dyDescent="0.25">
      <c r="D131" s="1"/>
      <c r="H131" s="1"/>
      <c r="J131" s="14"/>
      <c r="K131" s="1"/>
      <c r="L131" s="1"/>
      <c r="M131" s="1"/>
    </row>
    <row r="132" spans="4:13" ht="15.75" customHeight="1" x14ac:dyDescent="0.25">
      <c r="D132" s="1"/>
      <c r="H132" s="1"/>
      <c r="J132" s="14"/>
      <c r="K132" s="1"/>
      <c r="L132" s="1"/>
      <c r="M132" s="1"/>
    </row>
    <row r="133" spans="4:13" ht="15.75" customHeight="1" x14ac:dyDescent="0.25">
      <c r="D133" s="1"/>
      <c r="H133" s="1"/>
      <c r="J133" s="14"/>
      <c r="K133" s="1"/>
      <c r="L133" s="1"/>
      <c r="M133" s="1"/>
    </row>
    <row r="134" spans="4:13" ht="15.75" customHeight="1" x14ac:dyDescent="0.25">
      <c r="D134" s="1"/>
      <c r="H134" s="1"/>
      <c r="J134" s="14"/>
      <c r="K134" s="1"/>
      <c r="L134" s="1"/>
      <c r="M134" s="1"/>
    </row>
    <row r="135" spans="4:13" ht="15.75" customHeight="1" x14ac:dyDescent="0.25">
      <c r="D135" s="1"/>
      <c r="H135" s="1"/>
      <c r="J135" s="14"/>
      <c r="K135" s="1"/>
      <c r="L135" s="1"/>
      <c r="M135" s="1"/>
    </row>
    <row r="136" spans="4:13" ht="15.75" customHeight="1" x14ac:dyDescent="0.25">
      <c r="D136" s="1"/>
      <c r="H136" s="1"/>
      <c r="J136" s="14"/>
      <c r="K136" s="1"/>
      <c r="L136" s="1"/>
      <c r="M136" s="1"/>
    </row>
    <row r="137" spans="4:13" ht="15.75" customHeight="1" x14ac:dyDescent="0.25">
      <c r="D137" s="1"/>
      <c r="H137" s="1"/>
      <c r="J137" s="14"/>
      <c r="K137" s="1"/>
      <c r="L137" s="1"/>
      <c r="M137" s="1"/>
    </row>
    <row r="138" spans="4:13" ht="15.75" customHeight="1" x14ac:dyDescent="0.25">
      <c r="D138" s="1"/>
      <c r="H138" s="1"/>
      <c r="J138" s="14"/>
      <c r="K138" s="1"/>
      <c r="L138" s="1"/>
      <c r="M138" s="1"/>
    </row>
    <row r="139" spans="4:13" ht="15.75" customHeight="1" x14ac:dyDescent="0.25">
      <c r="D139" s="1"/>
      <c r="H139" s="1"/>
      <c r="J139" s="14"/>
      <c r="K139" s="1"/>
      <c r="L139" s="1"/>
      <c r="M139" s="1"/>
    </row>
    <row r="140" spans="4:13" ht="15.75" customHeight="1" x14ac:dyDescent="0.25">
      <c r="D140" s="1"/>
      <c r="H140" s="1"/>
      <c r="J140" s="14"/>
      <c r="K140" s="1"/>
      <c r="L140" s="1"/>
      <c r="M140" s="1"/>
    </row>
    <row r="141" spans="4:13" ht="15.75" customHeight="1" x14ac:dyDescent="0.25">
      <c r="D141" s="1"/>
      <c r="H141" s="1"/>
      <c r="J141" s="14"/>
      <c r="K141" s="1"/>
      <c r="L141" s="1"/>
      <c r="M141" s="1"/>
    </row>
    <row r="142" spans="4:13" ht="15.75" customHeight="1" x14ac:dyDescent="0.25">
      <c r="D142" s="1"/>
      <c r="H142" s="1"/>
      <c r="J142" s="14"/>
      <c r="K142" s="1"/>
      <c r="L142" s="1"/>
      <c r="M142" s="1"/>
    </row>
    <row r="143" spans="4:13" ht="15.75" customHeight="1" x14ac:dyDescent="0.25">
      <c r="D143" s="1"/>
      <c r="H143" s="1"/>
      <c r="J143" s="14"/>
      <c r="K143" s="1"/>
      <c r="L143" s="1"/>
      <c r="M143" s="1"/>
    </row>
    <row r="144" spans="4:13" ht="15.75" customHeight="1" x14ac:dyDescent="0.25">
      <c r="D144" s="1"/>
      <c r="H144" s="1"/>
      <c r="J144" s="14"/>
      <c r="K144" s="1"/>
      <c r="L144" s="1"/>
      <c r="M144" s="1"/>
    </row>
    <row r="145" spans="4:13" ht="15.75" customHeight="1" x14ac:dyDescent="0.25">
      <c r="D145" s="1"/>
      <c r="H145" s="1"/>
      <c r="J145" s="14"/>
      <c r="K145" s="1"/>
      <c r="L145" s="1"/>
      <c r="M145" s="1"/>
    </row>
    <row r="146" spans="4:13" ht="15.75" customHeight="1" x14ac:dyDescent="0.25">
      <c r="D146" s="1"/>
      <c r="H146" s="1"/>
      <c r="J146" s="14"/>
      <c r="K146" s="1"/>
      <c r="L146" s="1"/>
      <c r="M146" s="1"/>
    </row>
    <row r="147" spans="4:13" ht="15.75" customHeight="1" x14ac:dyDescent="0.25">
      <c r="D147" s="1"/>
      <c r="H147" s="1"/>
      <c r="J147" s="14"/>
      <c r="K147" s="1"/>
      <c r="L147" s="1"/>
      <c r="M147" s="1"/>
    </row>
    <row r="148" spans="4:13" ht="15.75" customHeight="1" x14ac:dyDescent="0.25">
      <c r="D148" s="1"/>
      <c r="H148" s="1"/>
      <c r="J148" s="14"/>
      <c r="K148" s="1"/>
      <c r="L148" s="1"/>
      <c r="M148" s="1"/>
    </row>
    <row r="149" spans="4:13" ht="15.75" customHeight="1" x14ac:dyDescent="0.25">
      <c r="D149" s="1"/>
      <c r="H149" s="1"/>
      <c r="J149" s="14"/>
      <c r="K149" s="1"/>
      <c r="L149" s="1"/>
      <c r="M149" s="1"/>
    </row>
    <row r="150" spans="4:13" ht="15.75" customHeight="1" x14ac:dyDescent="0.25">
      <c r="D150" s="1"/>
      <c r="H150" s="1"/>
      <c r="J150" s="14"/>
      <c r="K150" s="1"/>
      <c r="L150" s="1"/>
      <c r="M150" s="1"/>
    </row>
    <row r="151" spans="4:13" ht="15.75" customHeight="1" x14ac:dyDescent="0.25">
      <c r="D151" s="1"/>
      <c r="H151" s="1"/>
      <c r="J151" s="14"/>
      <c r="K151" s="1"/>
      <c r="L151" s="1"/>
      <c r="M151" s="1"/>
    </row>
    <row r="152" spans="4:13" ht="15.75" customHeight="1" x14ac:dyDescent="0.25">
      <c r="D152" s="1"/>
      <c r="H152" s="1"/>
      <c r="J152" s="14"/>
      <c r="K152" s="1"/>
      <c r="L152" s="1"/>
      <c r="M152" s="1"/>
    </row>
    <row r="153" spans="4:13" ht="15.75" customHeight="1" x14ac:dyDescent="0.25">
      <c r="D153" s="1"/>
      <c r="H153" s="1"/>
      <c r="J153" s="14"/>
      <c r="K153" s="1"/>
      <c r="L153" s="1"/>
      <c r="M153" s="1"/>
    </row>
    <row r="154" spans="4:13" ht="15.75" customHeight="1" x14ac:dyDescent="0.25">
      <c r="D154" s="1"/>
      <c r="H154" s="1"/>
      <c r="J154" s="14"/>
      <c r="K154" s="1"/>
      <c r="L154" s="1"/>
      <c r="M154" s="1"/>
    </row>
    <row r="155" spans="4:13" ht="15.75" customHeight="1" x14ac:dyDescent="0.25">
      <c r="D155" s="1"/>
      <c r="H155" s="1"/>
      <c r="J155" s="14"/>
      <c r="K155" s="1"/>
      <c r="L155" s="1"/>
      <c r="M155" s="1"/>
    </row>
    <row r="156" spans="4:13" ht="15.75" customHeight="1" x14ac:dyDescent="0.25">
      <c r="D156" s="1"/>
      <c r="H156" s="1"/>
      <c r="J156" s="14"/>
      <c r="K156" s="1"/>
      <c r="L156" s="1"/>
      <c r="M156" s="1"/>
    </row>
    <row r="157" spans="4:13" ht="15.75" customHeight="1" x14ac:dyDescent="0.25">
      <c r="D157" s="1"/>
      <c r="H157" s="1"/>
      <c r="J157" s="14"/>
      <c r="K157" s="1"/>
      <c r="L157" s="1"/>
      <c r="M157" s="1"/>
    </row>
    <row r="158" spans="4:13" ht="15.75" customHeight="1" x14ac:dyDescent="0.25">
      <c r="D158" s="1"/>
      <c r="H158" s="1"/>
      <c r="J158" s="14"/>
      <c r="K158" s="1"/>
      <c r="L158" s="1"/>
      <c r="M158" s="1"/>
    </row>
    <row r="159" spans="4:13" ht="15.75" customHeight="1" x14ac:dyDescent="0.25">
      <c r="D159" s="1"/>
      <c r="H159" s="1"/>
      <c r="J159" s="14"/>
      <c r="K159" s="1"/>
      <c r="L159" s="1"/>
      <c r="M159" s="1"/>
    </row>
    <row r="160" spans="4:13" ht="15.75" customHeight="1" x14ac:dyDescent="0.25">
      <c r="D160" s="1"/>
      <c r="H160" s="1"/>
      <c r="J160" s="14"/>
      <c r="K160" s="1"/>
      <c r="L160" s="1"/>
      <c r="M160" s="1"/>
    </row>
    <row r="161" spans="4:13" ht="15.75" customHeight="1" x14ac:dyDescent="0.25">
      <c r="D161" s="1"/>
      <c r="H161" s="1"/>
      <c r="J161" s="14"/>
      <c r="K161" s="1"/>
      <c r="L161" s="1"/>
      <c r="M161" s="1"/>
    </row>
    <row r="162" spans="4:13" ht="15.75" customHeight="1" x14ac:dyDescent="0.25">
      <c r="D162" s="1"/>
      <c r="H162" s="1"/>
      <c r="J162" s="14"/>
      <c r="K162" s="1"/>
      <c r="L162" s="1"/>
      <c r="M162" s="1"/>
    </row>
    <row r="163" spans="4:13" ht="15.75" customHeight="1" x14ac:dyDescent="0.25">
      <c r="D163" s="1"/>
      <c r="H163" s="1"/>
      <c r="J163" s="14"/>
      <c r="K163" s="1"/>
      <c r="L163" s="1"/>
      <c r="M163" s="1"/>
    </row>
    <row r="164" spans="4:13" ht="15.75" customHeight="1" x14ac:dyDescent="0.25">
      <c r="D164" s="1"/>
      <c r="H164" s="1"/>
      <c r="J164" s="14"/>
      <c r="K164" s="1"/>
      <c r="L164" s="1"/>
      <c r="M164" s="1"/>
    </row>
    <row r="165" spans="4:13" ht="15.75" customHeight="1" x14ac:dyDescent="0.25">
      <c r="D165" s="1"/>
      <c r="H165" s="1"/>
      <c r="J165" s="14"/>
      <c r="K165" s="1"/>
      <c r="L165" s="1"/>
      <c r="M165" s="1"/>
    </row>
    <row r="166" spans="4:13" ht="15.75" customHeight="1" x14ac:dyDescent="0.25">
      <c r="D166" s="1"/>
      <c r="H166" s="1"/>
      <c r="J166" s="14"/>
      <c r="K166" s="1"/>
      <c r="L166" s="1"/>
      <c r="M166" s="1"/>
    </row>
    <row r="167" spans="4:13" ht="15.75" customHeight="1" x14ac:dyDescent="0.25">
      <c r="D167" s="1"/>
      <c r="H167" s="1"/>
      <c r="J167" s="14"/>
      <c r="K167" s="1"/>
      <c r="L167" s="1"/>
      <c r="M167" s="1"/>
    </row>
    <row r="168" spans="4:13" ht="15.75" customHeight="1" x14ac:dyDescent="0.25">
      <c r="D168" s="1"/>
      <c r="H168" s="1"/>
      <c r="J168" s="14"/>
      <c r="K168" s="1"/>
      <c r="L168" s="1"/>
      <c r="M168" s="1"/>
    </row>
    <row r="169" spans="4:13" ht="15.75" customHeight="1" x14ac:dyDescent="0.25">
      <c r="D169" s="1"/>
      <c r="H169" s="1"/>
      <c r="J169" s="14"/>
      <c r="K169" s="1"/>
      <c r="L169" s="1"/>
      <c r="M169" s="1"/>
    </row>
    <row r="170" spans="4:13" ht="15.75" customHeight="1" x14ac:dyDescent="0.25">
      <c r="D170" s="1"/>
      <c r="H170" s="1"/>
      <c r="J170" s="14"/>
      <c r="K170" s="1"/>
      <c r="L170" s="1"/>
      <c r="M170" s="1"/>
    </row>
    <row r="171" spans="4:13" ht="15.75" customHeight="1" x14ac:dyDescent="0.25">
      <c r="D171" s="1"/>
      <c r="H171" s="1"/>
      <c r="J171" s="14"/>
      <c r="K171" s="1"/>
      <c r="L171" s="1"/>
      <c r="M171" s="1"/>
    </row>
    <row r="172" spans="4:13" ht="15.75" customHeight="1" x14ac:dyDescent="0.25">
      <c r="D172" s="1"/>
      <c r="H172" s="1"/>
      <c r="J172" s="14"/>
      <c r="K172" s="1"/>
      <c r="L172" s="1"/>
      <c r="M172" s="1"/>
    </row>
    <row r="173" spans="4:13" ht="15.75" customHeight="1" x14ac:dyDescent="0.25">
      <c r="D173" s="1"/>
      <c r="H173" s="1"/>
      <c r="J173" s="14"/>
      <c r="K173" s="1"/>
      <c r="L173" s="1"/>
      <c r="M173" s="1"/>
    </row>
    <row r="174" spans="4:13" ht="15.75" customHeight="1" x14ac:dyDescent="0.25">
      <c r="D174" s="1"/>
      <c r="H174" s="1"/>
      <c r="J174" s="14"/>
      <c r="K174" s="1"/>
      <c r="L174" s="1"/>
      <c r="M174" s="1"/>
    </row>
    <row r="175" spans="4:13" ht="15.75" customHeight="1" x14ac:dyDescent="0.25">
      <c r="D175" s="1"/>
      <c r="H175" s="1"/>
      <c r="J175" s="14"/>
      <c r="K175" s="1"/>
      <c r="L175" s="1"/>
      <c r="M175" s="1"/>
    </row>
    <row r="176" spans="4:13" ht="15.75" customHeight="1" x14ac:dyDescent="0.25">
      <c r="D176" s="1"/>
      <c r="H176" s="1"/>
      <c r="J176" s="14"/>
      <c r="K176" s="1"/>
      <c r="L176" s="1"/>
      <c r="M176" s="1"/>
    </row>
    <row r="177" spans="4:13" ht="15.75" customHeight="1" x14ac:dyDescent="0.25">
      <c r="D177" s="1"/>
      <c r="H177" s="1"/>
      <c r="J177" s="14"/>
      <c r="K177" s="1"/>
      <c r="L177" s="1"/>
      <c r="M177" s="1"/>
    </row>
    <row r="178" spans="4:13" ht="15.75" customHeight="1" x14ac:dyDescent="0.25">
      <c r="D178" s="1"/>
      <c r="H178" s="1"/>
      <c r="J178" s="14"/>
      <c r="K178" s="1"/>
      <c r="L178" s="1"/>
      <c r="M178" s="1"/>
    </row>
    <row r="179" spans="4:13" ht="15.75" customHeight="1" x14ac:dyDescent="0.25">
      <c r="D179" s="1"/>
      <c r="H179" s="1"/>
      <c r="J179" s="14"/>
      <c r="K179" s="1"/>
      <c r="L179" s="1"/>
      <c r="M179" s="1"/>
    </row>
    <row r="180" spans="4:13" ht="15.75" customHeight="1" x14ac:dyDescent="0.25">
      <c r="D180" s="1"/>
      <c r="H180" s="1"/>
      <c r="J180" s="14"/>
      <c r="K180" s="1"/>
      <c r="L180" s="1"/>
      <c r="M180" s="1"/>
    </row>
    <row r="181" spans="4:13" ht="15.75" customHeight="1" x14ac:dyDescent="0.25">
      <c r="D181" s="1"/>
      <c r="H181" s="1"/>
      <c r="J181" s="14"/>
      <c r="K181" s="1"/>
      <c r="L181" s="1"/>
      <c r="M181" s="1"/>
    </row>
    <row r="182" spans="4:13" ht="15.75" customHeight="1" x14ac:dyDescent="0.25">
      <c r="D182" s="1"/>
      <c r="H182" s="1"/>
      <c r="J182" s="14"/>
      <c r="K182" s="1"/>
      <c r="L182" s="1"/>
      <c r="M182" s="1"/>
    </row>
    <row r="183" spans="4:13" ht="15.75" customHeight="1" x14ac:dyDescent="0.25">
      <c r="D183" s="1"/>
      <c r="H183" s="1"/>
      <c r="J183" s="14"/>
      <c r="K183" s="1"/>
      <c r="L183" s="1"/>
      <c r="M183" s="1"/>
    </row>
    <row r="184" spans="4:13" ht="15.75" customHeight="1" x14ac:dyDescent="0.25">
      <c r="D184" s="1"/>
      <c r="H184" s="1"/>
      <c r="J184" s="14"/>
      <c r="K184" s="1"/>
      <c r="L184" s="1"/>
      <c r="M184" s="1"/>
    </row>
    <row r="185" spans="4:13" ht="15.75" customHeight="1" x14ac:dyDescent="0.25">
      <c r="D185" s="1"/>
      <c r="H185" s="1"/>
      <c r="J185" s="14"/>
      <c r="K185" s="1"/>
      <c r="L185" s="1"/>
      <c r="M185" s="1"/>
    </row>
    <row r="186" spans="4:13" ht="15.75" customHeight="1" x14ac:dyDescent="0.25">
      <c r="D186" s="1"/>
      <c r="H186" s="1"/>
      <c r="J186" s="14"/>
      <c r="K186" s="1"/>
      <c r="L186" s="1"/>
      <c r="M186" s="1"/>
    </row>
    <row r="187" spans="4:13" ht="15.75" customHeight="1" x14ac:dyDescent="0.25">
      <c r="D187" s="1"/>
      <c r="H187" s="1"/>
      <c r="J187" s="14"/>
      <c r="K187" s="1"/>
      <c r="L187" s="1"/>
      <c r="M187" s="1"/>
    </row>
    <row r="188" spans="4:13" ht="15.75" customHeight="1" x14ac:dyDescent="0.25">
      <c r="D188" s="1"/>
      <c r="H188" s="1"/>
      <c r="J188" s="14"/>
      <c r="K188" s="1"/>
      <c r="L188" s="1"/>
      <c r="M188" s="1"/>
    </row>
    <row r="189" spans="4:13" ht="15.75" customHeight="1" x14ac:dyDescent="0.25">
      <c r="D189" s="1"/>
      <c r="H189" s="1"/>
      <c r="J189" s="14"/>
      <c r="K189" s="1"/>
      <c r="L189" s="1"/>
      <c r="M189" s="1"/>
    </row>
    <row r="190" spans="4:13" ht="15.75" customHeight="1" x14ac:dyDescent="0.25">
      <c r="D190" s="1"/>
      <c r="H190" s="1"/>
      <c r="J190" s="14"/>
      <c r="K190" s="1"/>
      <c r="L190" s="1"/>
      <c r="M190" s="1"/>
    </row>
    <row r="191" spans="4:13" ht="15.75" customHeight="1" x14ac:dyDescent="0.25">
      <c r="D191" s="1"/>
      <c r="H191" s="1"/>
      <c r="J191" s="14"/>
      <c r="K191" s="1"/>
      <c r="L191" s="1"/>
      <c r="M191" s="1"/>
    </row>
    <row r="192" spans="4:13" ht="15.75" customHeight="1" x14ac:dyDescent="0.25">
      <c r="D192" s="1"/>
      <c r="H192" s="1"/>
      <c r="J192" s="14"/>
      <c r="K192" s="1"/>
      <c r="L192" s="1"/>
      <c r="M192" s="1"/>
    </row>
    <row r="193" spans="4:13" ht="15.75" customHeight="1" x14ac:dyDescent="0.25">
      <c r="D193" s="1"/>
      <c r="H193" s="1"/>
      <c r="J193" s="14"/>
      <c r="K193" s="1"/>
      <c r="L193" s="1"/>
      <c r="M193" s="1"/>
    </row>
    <row r="194" spans="4:13" ht="15.75" customHeight="1" x14ac:dyDescent="0.25">
      <c r="D194" s="1"/>
      <c r="H194" s="1"/>
      <c r="J194" s="14"/>
      <c r="K194" s="1"/>
      <c r="L194" s="1"/>
      <c r="M194" s="1"/>
    </row>
    <row r="195" spans="4:13" ht="15.75" customHeight="1" x14ac:dyDescent="0.25">
      <c r="D195" s="1"/>
      <c r="H195" s="1"/>
      <c r="J195" s="14"/>
      <c r="K195" s="1"/>
      <c r="L195" s="1"/>
      <c r="M195" s="1"/>
    </row>
    <row r="196" spans="4:13" ht="15.75" customHeight="1" x14ac:dyDescent="0.25">
      <c r="D196" s="1"/>
      <c r="H196" s="1"/>
      <c r="J196" s="14"/>
      <c r="K196" s="1"/>
      <c r="L196" s="1"/>
      <c r="M196" s="1"/>
    </row>
    <row r="197" spans="4:13" ht="15.75" customHeight="1" x14ac:dyDescent="0.25">
      <c r="D197" s="1"/>
      <c r="H197" s="1"/>
      <c r="J197" s="14"/>
      <c r="K197" s="1"/>
      <c r="L197" s="1"/>
      <c r="M197" s="1"/>
    </row>
    <row r="198" spans="4:13" ht="15.75" customHeight="1" x14ac:dyDescent="0.25">
      <c r="D198" s="1"/>
      <c r="H198" s="1"/>
      <c r="J198" s="14"/>
      <c r="K198" s="1"/>
      <c r="L198" s="1"/>
      <c r="M198" s="1"/>
    </row>
    <row r="199" spans="4:13" ht="15.75" customHeight="1" x14ac:dyDescent="0.25">
      <c r="D199" s="1"/>
      <c r="H199" s="1"/>
      <c r="J199" s="14"/>
      <c r="K199" s="1"/>
      <c r="L199" s="1"/>
      <c r="M199" s="1"/>
    </row>
    <row r="200" spans="4:13" ht="15.75" customHeight="1" x14ac:dyDescent="0.25">
      <c r="D200" s="1"/>
      <c r="H200" s="1"/>
      <c r="J200" s="14"/>
      <c r="K200" s="1"/>
      <c r="L200" s="1"/>
      <c r="M200" s="1"/>
    </row>
    <row r="201" spans="4:13" ht="15.75" customHeight="1" x14ac:dyDescent="0.25">
      <c r="D201" s="1"/>
      <c r="H201" s="1"/>
      <c r="J201" s="14"/>
      <c r="K201" s="1"/>
      <c r="L201" s="1"/>
      <c r="M201" s="1"/>
    </row>
    <row r="202" spans="4:13" ht="15.75" customHeight="1" x14ac:dyDescent="0.25">
      <c r="D202" s="1"/>
      <c r="H202" s="1"/>
      <c r="J202" s="14"/>
      <c r="K202" s="1"/>
      <c r="L202" s="1"/>
      <c r="M202" s="1"/>
    </row>
    <row r="203" spans="4:13" ht="15.75" customHeight="1" x14ac:dyDescent="0.25">
      <c r="D203" s="1"/>
      <c r="H203" s="1"/>
      <c r="J203" s="14"/>
      <c r="K203" s="1"/>
      <c r="L203" s="1"/>
      <c r="M203" s="1"/>
    </row>
    <row r="204" spans="4:13" ht="15.75" customHeight="1" x14ac:dyDescent="0.25">
      <c r="D204" s="1"/>
      <c r="H204" s="1"/>
      <c r="J204" s="14"/>
      <c r="K204" s="1"/>
      <c r="L204" s="1"/>
      <c r="M204" s="1"/>
    </row>
    <row r="205" spans="4:13" ht="15.75" customHeight="1" x14ac:dyDescent="0.25">
      <c r="D205" s="1"/>
      <c r="H205" s="1"/>
      <c r="J205" s="14"/>
      <c r="K205" s="1"/>
      <c r="L205" s="1"/>
      <c r="M205" s="1"/>
    </row>
    <row r="206" spans="4:13" ht="15.75" customHeight="1" x14ac:dyDescent="0.25">
      <c r="D206" s="1"/>
      <c r="H206" s="1"/>
      <c r="J206" s="14"/>
      <c r="K206" s="1"/>
      <c r="L206" s="1"/>
      <c r="M206" s="1"/>
    </row>
    <row r="207" spans="4:13" ht="15.75" customHeight="1" x14ac:dyDescent="0.25">
      <c r="D207" s="1"/>
      <c r="H207" s="1"/>
      <c r="J207" s="14"/>
      <c r="K207" s="1"/>
      <c r="L207" s="1"/>
      <c r="M207" s="1"/>
    </row>
    <row r="208" spans="4:13" ht="15.75" customHeight="1" x14ac:dyDescent="0.25">
      <c r="D208" s="1"/>
      <c r="H208" s="1"/>
      <c r="J208" s="14"/>
      <c r="K208" s="1"/>
      <c r="L208" s="1"/>
      <c r="M208" s="1"/>
    </row>
    <row r="209" spans="4:13" ht="15.75" customHeight="1" x14ac:dyDescent="0.25">
      <c r="D209" s="1"/>
      <c r="H209" s="1"/>
      <c r="J209" s="14"/>
      <c r="K209" s="1"/>
      <c r="L209" s="1"/>
      <c r="M209" s="1"/>
    </row>
    <row r="210" spans="4:13" ht="15.75" customHeight="1" x14ac:dyDescent="0.25">
      <c r="D210" s="1"/>
      <c r="H210" s="1"/>
      <c r="J210" s="14"/>
      <c r="K210" s="1"/>
      <c r="L210" s="1"/>
      <c r="M210" s="1"/>
    </row>
    <row r="211" spans="4:13" ht="15.75" customHeight="1" x14ac:dyDescent="0.25">
      <c r="D211" s="1"/>
      <c r="H211" s="1"/>
      <c r="J211" s="14"/>
      <c r="K211" s="1"/>
      <c r="L211" s="1"/>
      <c r="M211" s="1"/>
    </row>
    <row r="212" spans="4:13" ht="15.75" customHeight="1" x14ac:dyDescent="0.25">
      <c r="D212" s="1"/>
      <c r="H212" s="1"/>
      <c r="J212" s="14"/>
      <c r="K212" s="1"/>
      <c r="L212" s="1"/>
      <c r="M212" s="1"/>
    </row>
    <row r="213" spans="4:13" ht="15.75" customHeight="1" x14ac:dyDescent="0.25">
      <c r="D213" s="1"/>
      <c r="H213" s="1"/>
      <c r="J213" s="14"/>
      <c r="K213" s="1"/>
      <c r="L213" s="1"/>
      <c r="M213" s="1"/>
    </row>
    <row r="214" spans="4:13" ht="15.75" customHeight="1" x14ac:dyDescent="0.25">
      <c r="D214" s="1"/>
      <c r="H214" s="1"/>
      <c r="J214" s="14"/>
      <c r="K214" s="1"/>
      <c r="L214" s="1"/>
      <c r="M214" s="1"/>
    </row>
    <row r="215" spans="4:13" ht="15.75" customHeight="1" x14ac:dyDescent="0.25">
      <c r="D215" s="1"/>
      <c r="H215" s="1"/>
      <c r="J215" s="14"/>
      <c r="K215" s="1"/>
      <c r="L215" s="1"/>
      <c r="M215" s="1"/>
    </row>
    <row r="216" spans="4:13" ht="15.75" customHeight="1" x14ac:dyDescent="0.25">
      <c r="D216" s="1"/>
      <c r="H216" s="1"/>
      <c r="J216" s="14"/>
      <c r="K216" s="1"/>
      <c r="L216" s="1"/>
      <c r="M216" s="1"/>
    </row>
    <row r="217" spans="4:13" ht="15.75" customHeight="1" x14ac:dyDescent="0.25">
      <c r="D217" s="1"/>
      <c r="H217" s="1"/>
      <c r="J217" s="14"/>
      <c r="K217" s="1"/>
      <c r="L217" s="1"/>
      <c r="M217" s="1"/>
    </row>
    <row r="218" spans="4:13" ht="15.75" customHeight="1" x14ac:dyDescent="0.25">
      <c r="D218" s="1"/>
      <c r="H218" s="1"/>
      <c r="J218" s="14"/>
      <c r="K218" s="1"/>
      <c r="L218" s="1"/>
      <c r="M218" s="1"/>
    </row>
    <row r="219" spans="4:13" ht="15.75" customHeight="1" x14ac:dyDescent="0.25">
      <c r="D219" s="1"/>
      <c r="H219" s="1"/>
      <c r="J219" s="14"/>
      <c r="K219" s="1"/>
      <c r="L219" s="1"/>
      <c r="M219" s="1"/>
    </row>
    <row r="220" spans="4:13" ht="15.75" customHeight="1" x14ac:dyDescent="0.25">
      <c r="D220" s="1"/>
      <c r="H220" s="1"/>
      <c r="J220" s="14"/>
      <c r="K220" s="1"/>
      <c r="L220" s="1"/>
      <c r="M220" s="1"/>
    </row>
    <row r="221" spans="4:13" ht="15.75" customHeight="1" x14ac:dyDescent="0.25">
      <c r="D221" s="1"/>
      <c r="H221" s="1"/>
      <c r="J221" s="14"/>
      <c r="K221" s="1"/>
      <c r="L221" s="1"/>
      <c r="M221" s="1"/>
    </row>
    <row r="222" spans="4:13" ht="15.75" customHeight="1" x14ac:dyDescent="0.25">
      <c r="D222" s="1"/>
      <c r="H222" s="1"/>
      <c r="J222" s="14"/>
      <c r="K222" s="1"/>
      <c r="L222" s="1"/>
      <c r="M222" s="1"/>
    </row>
    <row r="223" spans="4:13" ht="15.75" customHeight="1" x14ac:dyDescent="0.25">
      <c r="D223" s="1"/>
      <c r="H223" s="1"/>
      <c r="J223" s="14"/>
      <c r="K223" s="1"/>
      <c r="L223" s="1"/>
      <c r="M223" s="1"/>
    </row>
    <row r="224" spans="4:13" ht="15.75" customHeight="1" x14ac:dyDescent="0.25">
      <c r="D224" s="1"/>
      <c r="H224" s="1"/>
      <c r="J224" s="14"/>
      <c r="K224" s="1"/>
      <c r="L224" s="1"/>
      <c r="M224" s="1"/>
    </row>
    <row r="225" spans="4:13" ht="15.75" customHeight="1" x14ac:dyDescent="0.25">
      <c r="D225" s="1"/>
      <c r="H225" s="1"/>
      <c r="J225" s="14"/>
      <c r="K225" s="1"/>
      <c r="L225" s="1"/>
      <c r="M225" s="1"/>
    </row>
    <row r="226" spans="4:13" ht="15.75" customHeight="1" x14ac:dyDescent="0.25">
      <c r="D226" s="1"/>
      <c r="H226" s="1"/>
      <c r="J226" s="14"/>
      <c r="K226" s="1"/>
      <c r="L226" s="1"/>
      <c r="M226" s="1"/>
    </row>
    <row r="227" spans="4:13" ht="15.75" customHeight="1" x14ac:dyDescent="0.25">
      <c r="D227" s="1"/>
      <c r="H227" s="1"/>
      <c r="J227" s="14"/>
      <c r="K227" s="1"/>
      <c r="L227" s="1"/>
      <c r="M227" s="1"/>
    </row>
    <row r="228" spans="4:13" ht="15.75" customHeight="1" x14ac:dyDescent="0.25">
      <c r="D228" s="1"/>
      <c r="H228" s="1"/>
      <c r="J228" s="14"/>
      <c r="K228" s="1"/>
      <c r="L228" s="1"/>
      <c r="M228" s="1"/>
    </row>
    <row r="229" spans="4:13" ht="15.75" customHeight="1" x14ac:dyDescent="0.25">
      <c r="D229" s="1"/>
      <c r="H229" s="1"/>
      <c r="J229" s="14"/>
      <c r="K229" s="1"/>
      <c r="L229" s="1"/>
      <c r="M229" s="1"/>
    </row>
    <row r="230" spans="4:13" ht="15.75" customHeight="1" x14ac:dyDescent="0.25">
      <c r="D230" s="1"/>
      <c r="H230" s="1"/>
      <c r="J230" s="14"/>
      <c r="K230" s="1"/>
      <c r="L230" s="1"/>
      <c r="M230" s="1"/>
    </row>
    <row r="231" spans="4:13" ht="15.75" customHeight="1" x14ac:dyDescent="0.25">
      <c r="K231" s="1"/>
      <c r="L231" s="1"/>
      <c r="M231" s="1"/>
    </row>
    <row r="232" spans="4:13" ht="15.75" customHeight="1" x14ac:dyDescent="0.25">
      <c r="K232" s="1"/>
      <c r="L232" s="1"/>
      <c r="M232" s="1"/>
    </row>
    <row r="233" spans="4:13" ht="15.75" customHeight="1" x14ac:dyDescent="0.25">
      <c r="K233" s="1"/>
      <c r="L233" s="1"/>
      <c r="M233" s="1"/>
    </row>
    <row r="234" spans="4:13" ht="15.75" customHeight="1" x14ac:dyDescent="0.25">
      <c r="K234" s="1"/>
      <c r="L234" s="1"/>
      <c r="M234" s="1"/>
    </row>
    <row r="235" spans="4:13" ht="15.75" customHeight="1" x14ac:dyDescent="0.25">
      <c r="K235" s="1"/>
      <c r="L235" s="1"/>
      <c r="M235" s="1"/>
    </row>
    <row r="236" spans="4:13" ht="15.75" customHeight="1" x14ac:dyDescent="0.25">
      <c r="K236" s="1"/>
      <c r="L236" s="1"/>
      <c r="M236" s="1"/>
    </row>
    <row r="237" spans="4:13" ht="15.75" customHeight="1" x14ac:dyDescent="0.25">
      <c r="K237" s="1"/>
      <c r="L237" s="1"/>
      <c r="M237" s="1"/>
    </row>
    <row r="238" spans="4:13" ht="15.75" customHeight="1" x14ac:dyDescent="0.25">
      <c r="K238" s="1"/>
      <c r="L238" s="1"/>
      <c r="M238" s="1"/>
    </row>
    <row r="239" spans="4:13" ht="15.75" customHeight="1" x14ac:dyDescent="0.25">
      <c r="K239" s="1"/>
      <c r="L239" s="1"/>
      <c r="M239" s="1"/>
    </row>
    <row r="240" spans="4:13" ht="15.75" customHeight="1" x14ac:dyDescent="0.25">
      <c r="K240" s="1"/>
      <c r="L240" s="1"/>
      <c r="M240" s="1"/>
    </row>
    <row r="241" spans="11:13" ht="15.75" customHeight="1" x14ac:dyDescent="0.25">
      <c r="K241" s="1"/>
      <c r="L241" s="1"/>
      <c r="M241" s="1"/>
    </row>
    <row r="242" spans="11:13" ht="15.75" customHeight="1" x14ac:dyDescent="0.25">
      <c r="K242" s="1"/>
      <c r="L242" s="1"/>
      <c r="M242" s="1"/>
    </row>
    <row r="243" spans="11:13" ht="15.75" customHeight="1" x14ac:dyDescent="0.25">
      <c r="K243" s="1"/>
      <c r="L243" s="1"/>
      <c r="M243" s="1"/>
    </row>
    <row r="244" spans="11:13" ht="15.75" customHeight="1" x14ac:dyDescent="0.25">
      <c r="K244" s="1"/>
      <c r="L244" s="1"/>
      <c r="M244" s="1"/>
    </row>
    <row r="245" spans="11:13" ht="15.75" customHeight="1" x14ac:dyDescent="0.25">
      <c r="K245" s="1"/>
      <c r="L245" s="1"/>
      <c r="M245" s="1"/>
    </row>
    <row r="246" spans="11:13" ht="15.75" customHeight="1" x14ac:dyDescent="0.25">
      <c r="K246" s="1"/>
      <c r="L246" s="1"/>
      <c r="M246" s="1"/>
    </row>
    <row r="247" spans="11:13" ht="15.75" customHeight="1" x14ac:dyDescent="0.25">
      <c r="K247" s="1"/>
      <c r="L247" s="1"/>
      <c r="M247" s="1"/>
    </row>
    <row r="248" spans="11:13" ht="15.75" customHeight="1" x14ac:dyDescent="0.25">
      <c r="K248" s="1"/>
      <c r="L248" s="1"/>
      <c r="M248" s="1"/>
    </row>
    <row r="249" spans="11:13" ht="15.75" customHeight="1" x14ac:dyDescent="0.25">
      <c r="K249" s="1"/>
      <c r="L249" s="1"/>
      <c r="M249" s="1"/>
    </row>
    <row r="250" spans="11:13" ht="15.75" customHeight="1" x14ac:dyDescent="0.25">
      <c r="K250" s="1"/>
      <c r="L250" s="1"/>
      <c r="M250" s="1"/>
    </row>
    <row r="251" spans="11:13" ht="15.75" customHeight="1" x14ac:dyDescent="0.25">
      <c r="K251" s="1"/>
      <c r="L251" s="1"/>
      <c r="M251" s="1"/>
    </row>
    <row r="252" spans="11:13" ht="15.75" customHeight="1" x14ac:dyDescent="0.25">
      <c r="K252" s="1"/>
      <c r="L252" s="1"/>
      <c r="M252" s="1"/>
    </row>
    <row r="253" spans="11:13" ht="15.75" customHeight="1" x14ac:dyDescent="0.25">
      <c r="K253" s="1"/>
      <c r="L253" s="1"/>
      <c r="M253" s="1"/>
    </row>
    <row r="254" spans="11:13" ht="15.75" customHeight="1" x14ac:dyDescent="0.25">
      <c r="K254" s="1"/>
      <c r="L254" s="1"/>
      <c r="M254" s="1"/>
    </row>
    <row r="255" spans="11:13" ht="15.75" customHeight="1" x14ac:dyDescent="0.25">
      <c r="K255" s="1"/>
      <c r="L255" s="1"/>
      <c r="M255" s="1"/>
    </row>
    <row r="256" spans="11:13" ht="15.75" customHeight="1" x14ac:dyDescent="0.25">
      <c r="K256" s="1"/>
      <c r="L256" s="1"/>
      <c r="M256" s="1"/>
    </row>
    <row r="257" spans="11:13" ht="15.75" customHeight="1" x14ac:dyDescent="0.25">
      <c r="K257" s="1"/>
      <c r="L257" s="1"/>
      <c r="M257" s="1"/>
    </row>
    <row r="258" spans="11:13" ht="15.75" customHeight="1" x14ac:dyDescent="0.25">
      <c r="K258" s="1"/>
      <c r="L258" s="1"/>
      <c r="M258" s="1"/>
    </row>
    <row r="259" spans="11:13" ht="15.75" customHeight="1" x14ac:dyDescent="0.25">
      <c r="K259" s="1"/>
      <c r="L259" s="1"/>
      <c r="M259" s="1"/>
    </row>
    <row r="260" spans="11:13" ht="15.75" customHeight="1" x14ac:dyDescent="0.25">
      <c r="K260" s="1"/>
      <c r="L260" s="1"/>
      <c r="M260" s="1"/>
    </row>
    <row r="261" spans="11:13" ht="15.75" customHeight="1" x14ac:dyDescent="0.25">
      <c r="K261" s="1"/>
      <c r="L261" s="1"/>
      <c r="M261" s="1"/>
    </row>
    <row r="262" spans="11:13" ht="15.75" customHeight="1" x14ac:dyDescent="0.25">
      <c r="K262" s="1"/>
      <c r="L262" s="1"/>
      <c r="M262" s="1"/>
    </row>
    <row r="263" spans="11:13" ht="15.75" customHeight="1" x14ac:dyDescent="0.25">
      <c r="K263" s="1"/>
      <c r="L263" s="1"/>
      <c r="M263" s="1"/>
    </row>
    <row r="264" spans="11:13" ht="15.75" customHeight="1" x14ac:dyDescent="0.25">
      <c r="K264" s="1"/>
      <c r="L264" s="1"/>
      <c r="M264" s="1"/>
    </row>
    <row r="265" spans="11:13" ht="15.75" customHeight="1" x14ac:dyDescent="0.25">
      <c r="K265" s="1"/>
      <c r="L265" s="1"/>
      <c r="M265" s="1"/>
    </row>
    <row r="266" spans="11:13" ht="15.75" customHeight="1" x14ac:dyDescent="0.25">
      <c r="K266" s="1"/>
      <c r="L266" s="1"/>
      <c r="M266" s="1"/>
    </row>
    <row r="267" spans="11:13" ht="15.75" customHeight="1" x14ac:dyDescent="0.25">
      <c r="K267" s="1"/>
      <c r="L267" s="1"/>
      <c r="M267" s="1"/>
    </row>
    <row r="268" spans="11:13" ht="15.75" customHeight="1" x14ac:dyDescent="0.25">
      <c r="K268" s="1"/>
      <c r="L268" s="1"/>
      <c r="M268" s="1"/>
    </row>
    <row r="269" spans="11:13" ht="15.75" customHeight="1" x14ac:dyDescent="0.25">
      <c r="K269" s="1"/>
      <c r="L269" s="1"/>
      <c r="M269" s="1"/>
    </row>
    <row r="270" spans="11:13" ht="15.75" customHeight="1" x14ac:dyDescent="0.25">
      <c r="K270" s="1"/>
      <c r="L270" s="1"/>
      <c r="M270" s="1"/>
    </row>
    <row r="271" spans="11:13" ht="15.75" customHeight="1" x14ac:dyDescent="0.25">
      <c r="K271" s="1"/>
      <c r="L271" s="1"/>
      <c r="M271" s="1"/>
    </row>
    <row r="272" spans="11:13" ht="15.75" customHeight="1" x14ac:dyDescent="0.25">
      <c r="K272" s="1"/>
      <c r="L272" s="1"/>
      <c r="M272" s="1"/>
    </row>
    <row r="273" spans="11:13" ht="15.75" customHeight="1" x14ac:dyDescent="0.25">
      <c r="K273" s="1"/>
      <c r="L273" s="1"/>
      <c r="M273" s="1"/>
    </row>
    <row r="274" spans="11:13" ht="15.75" customHeight="1" x14ac:dyDescent="0.25">
      <c r="K274" s="1"/>
      <c r="L274" s="1"/>
      <c r="M274" s="1"/>
    </row>
    <row r="275" spans="11:13" ht="15.75" customHeight="1" x14ac:dyDescent="0.25">
      <c r="K275" s="1"/>
      <c r="L275" s="1"/>
      <c r="M275" s="1"/>
    </row>
    <row r="276" spans="11:13" ht="15.75" customHeight="1" x14ac:dyDescent="0.25">
      <c r="K276" s="1"/>
      <c r="L276" s="1"/>
      <c r="M276" s="1"/>
    </row>
    <row r="277" spans="11:13" ht="15.75" customHeight="1" x14ac:dyDescent="0.25">
      <c r="K277" s="1"/>
      <c r="L277" s="1"/>
      <c r="M277" s="1"/>
    </row>
    <row r="278" spans="11:13" ht="15.75" customHeight="1" x14ac:dyDescent="0.25">
      <c r="K278" s="1"/>
      <c r="L278" s="1"/>
      <c r="M278" s="1"/>
    </row>
    <row r="279" spans="11:13" ht="15.75" customHeight="1" x14ac:dyDescent="0.25">
      <c r="K279" s="1"/>
      <c r="L279" s="1"/>
      <c r="M279" s="1"/>
    </row>
    <row r="280" spans="11:13" ht="15.75" customHeight="1" x14ac:dyDescent="0.25">
      <c r="K280" s="1"/>
      <c r="L280" s="1"/>
      <c r="M280" s="1"/>
    </row>
    <row r="281" spans="11:13" ht="15.75" customHeight="1" x14ac:dyDescent="0.25">
      <c r="K281" s="1"/>
      <c r="L281" s="1"/>
      <c r="M281" s="1"/>
    </row>
    <row r="282" spans="11:13" ht="15.75" customHeight="1" x14ac:dyDescent="0.25">
      <c r="K282" s="1"/>
      <c r="L282" s="1"/>
      <c r="M282" s="1"/>
    </row>
    <row r="283" spans="11:13" ht="15.75" customHeight="1" x14ac:dyDescent="0.25">
      <c r="K283" s="1"/>
      <c r="L283" s="1"/>
      <c r="M283" s="1"/>
    </row>
    <row r="284" spans="11:13" ht="15.75" customHeight="1" x14ac:dyDescent="0.25">
      <c r="K284" s="1"/>
      <c r="L284" s="1"/>
      <c r="M284" s="1"/>
    </row>
    <row r="285" spans="11:13" ht="15.75" customHeight="1" x14ac:dyDescent="0.25">
      <c r="K285" s="1"/>
      <c r="L285" s="1"/>
      <c r="M285" s="1"/>
    </row>
    <row r="286" spans="11:13" ht="15.75" customHeight="1" x14ac:dyDescent="0.25">
      <c r="K286" s="1"/>
      <c r="L286" s="1"/>
      <c r="M286" s="1"/>
    </row>
    <row r="287" spans="11:13" ht="15.75" customHeight="1" x14ac:dyDescent="0.25">
      <c r="K287" s="1"/>
      <c r="L287" s="1"/>
      <c r="M287" s="1"/>
    </row>
    <row r="288" spans="11:13" ht="15.75" customHeight="1" x14ac:dyDescent="0.25">
      <c r="K288" s="1"/>
      <c r="L288" s="1"/>
      <c r="M288" s="1"/>
    </row>
    <row r="289" spans="11:13" ht="15.75" customHeight="1" x14ac:dyDescent="0.25">
      <c r="K289" s="1"/>
      <c r="L289" s="1"/>
      <c r="M289" s="1"/>
    </row>
    <row r="290" spans="11:13" ht="15.75" customHeight="1" x14ac:dyDescent="0.25">
      <c r="K290" s="1"/>
      <c r="L290" s="1"/>
      <c r="M290" s="1"/>
    </row>
    <row r="291" spans="11:13" ht="15.75" customHeight="1" x14ac:dyDescent="0.25">
      <c r="K291" s="1"/>
      <c r="L291" s="1"/>
      <c r="M291" s="1"/>
    </row>
    <row r="292" spans="11:13" ht="15.75" customHeight="1" x14ac:dyDescent="0.25">
      <c r="K292" s="1"/>
      <c r="L292" s="1"/>
      <c r="M292" s="1"/>
    </row>
    <row r="293" spans="11:13" ht="15.75" customHeight="1" x14ac:dyDescent="0.25">
      <c r="K293" s="1"/>
      <c r="L293" s="1"/>
      <c r="M293" s="1"/>
    </row>
    <row r="294" spans="11:13" ht="15.75" customHeight="1" x14ac:dyDescent="0.25">
      <c r="K294" s="1"/>
      <c r="L294" s="1"/>
      <c r="M294" s="1"/>
    </row>
    <row r="295" spans="11:13" ht="15.75" customHeight="1" x14ac:dyDescent="0.25">
      <c r="K295" s="1"/>
      <c r="L295" s="1"/>
      <c r="M295" s="1"/>
    </row>
    <row r="296" spans="11:13" ht="15.75" customHeight="1" x14ac:dyDescent="0.25">
      <c r="K296" s="1"/>
      <c r="L296" s="1"/>
      <c r="M296" s="1"/>
    </row>
    <row r="297" spans="11:13" ht="15.75" customHeight="1" x14ac:dyDescent="0.25">
      <c r="K297" s="1"/>
      <c r="L297" s="1"/>
      <c r="M297" s="1"/>
    </row>
    <row r="298" spans="11:13" ht="15.75" customHeight="1" x14ac:dyDescent="0.25">
      <c r="K298" s="1"/>
      <c r="L298" s="1"/>
      <c r="M298" s="1"/>
    </row>
    <row r="299" spans="11:13" ht="15.75" customHeight="1" x14ac:dyDescent="0.25">
      <c r="K299" s="1"/>
      <c r="L299" s="1"/>
      <c r="M299" s="1"/>
    </row>
    <row r="300" spans="11:13" ht="15.75" customHeight="1" x14ac:dyDescent="0.25">
      <c r="K300" s="1"/>
      <c r="L300" s="1"/>
      <c r="M300" s="1"/>
    </row>
    <row r="301" spans="11:13" ht="15.75" customHeight="1" x14ac:dyDescent="0.25">
      <c r="K301" s="1"/>
      <c r="L301" s="1"/>
      <c r="M301" s="1"/>
    </row>
    <row r="302" spans="11:13" ht="15.75" customHeight="1" x14ac:dyDescent="0.25">
      <c r="K302" s="1"/>
      <c r="L302" s="1"/>
      <c r="M302" s="1"/>
    </row>
    <row r="303" spans="11:13" ht="15.75" customHeight="1" x14ac:dyDescent="0.25">
      <c r="K303" s="1"/>
      <c r="L303" s="1"/>
      <c r="M303" s="1"/>
    </row>
    <row r="304" spans="11:13" ht="15.75" customHeight="1" x14ac:dyDescent="0.25">
      <c r="K304" s="1"/>
      <c r="L304" s="1"/>
      <c r="M304" s="1"/>
    </row>
    <row r="305" spans="11:13" ht="15.75" customHeight="1" x14ac:dyDescent="0.25">
      <c r="K305" s="1"/>
      <c r="L305" s="1"/>
      <c r="M305" s="1"/>
    </row>
    <row r="306" spans="11:13" ht="15.75" customHeight="1" x14ac:dyDescent="0.25">
      <c r="K306" s="1"/>
      <c r="L306" s="1"/>
      <c r="M306" s="1"/>
    </row>
    <row r="307" spans="11:13" ht="15.75" customHeight="1" x14ac:dyDescent="0.25">
      <c r="K307" s="1"/>
      <c r="L307" s="1"/>
      <c r="M307" s="1"/>
    </row>
    <row r="308" spans="11:13" ht="15.75" customHeight="1" x14ac:dyDescent="0.25">
      <c r="K308" s="1"/>
      <c r="L308" s="1"/>
      <c r="M308" s="1"/>
    </row>
    <row r="309" spans="11:13" ht="15.75" customHeight="1" x14ac:dyDescent="0.25">
      <c r="K309" s="1"/>
      <c r="L309" s="1"/>
      <c r="M309" s="1"/>
    </row>
    <row r="310" spans="11:13" ht="15.75" customHeight="1" x14ac:dyDescent="0.25">
      <c r="K310" s="1"/>
      <c r="L310" s="1"/>
      <c r="M310" s="1"/>
    </row>
    <row r="311" spans="11:13" ht="15.75" customHeight="1" x14ac:dyDescent="0.25">
      <c r="K311" s="1"/>
      <c r="L311" s="1"/>
      <c r="M311" s="1"/>
    </row>
    <row r="312" spans="11:13" ht="15.75" customHeight="1" x14ac:dyDescent="0.25">
      <c r="K312" s="1"/>
      <c r="L312" s="1"/>
      <c r="M312" s="1"/>
    </row>
    <row r="313" spans="11:13" ht="15.75" customHeight="1" x14ac:dyDescent="0.25">
      <c r="K313" s="1"/>
      <c r="L313" s="1"/>
      <c r="M313" s="1"/>
    </row>
    <row r="314" spans="11:13" ht="15.75" customHeight="1" x14ac:dyDescent="0.25">
      <c r="K314" s="1"/>
      <c r="L314" s="1"/>
      <c r="M314" s="1"/>
    </row>
    <row r="315" spans="11:13" ht="15.75" customHeight="1" x14ac:dyDescent="0.25">
      <c r="K315" s="1"/>
      <c r="L315" s="1"/>
      <c r="M315" s="1"/>
    </row>
    <row r="316" spans="11:13" ht="15.75" customHeight="1" x14ac:dyDescent="0.25">
      <c r="K316" s="1"/>
      <c r="L316" s="1"/>
      <c r="M316" s="1"/>
    </row>
    <row r="317" spans="11:13" ht="15.75" customHeight="1" x14ac:dyDescent="0.25">
      <c r="K317" s="1"/>
      <c r="L317" s="1"/>
      <c r="M317" s="1"/>
    </row>
    <row r="318" spans="11:13" ht="15.75" customHeight="1" x14ac:dyDescent="0.25">
      <c r="K318" s="1"/>
      <c r="L318" s="1"/>
      <c r="M318" s="1"/>
    </row>
    <row r="319" spans="11:13" ht="15.75" customHeight="1" x14ac:dyDescent="0.25">
      <c r="K319" s="1"/>
      <c r="L319" s="1"/>
      <c r="M319" s="1"/>
    </row>
    <row r="320" spans="11:13" ht="15.75" customHeight="1" x14ac:dyDescent="0.25">
      <c r="K320" s="1"/>
      <c r="L320" s="1"/>
      <c r="M320" s="1"/>
    </row>
    <row r="321" spans="11:13" ht="15.75" customHeight="1" x14ac:dyDescent="0.25">
      <c r="K321" s="1"/>
      <c r="L321" s="1"/>
      <c r="M321" s="1"/>
    </row>
    <row r="322" spans="11:13" ht="15.75" customHeight="1" x14ac:dyDescent="0.25">
      <c r="K322" s="1"/>
      <c r="L322" s="1"/>
      <c r="M322" s="1"/>
    </row>
    <row r="323" spans="11:13" ht="15.75" customHeight="1" x14ac:dyDescent="0.25">
      <c r="K323" s="1"/>
      <c r="L323" s="1"/>
      <c r="M323" s="1"/>
    </row>
    <row r="324" spans="11:13" ht="15.75" customHeight="1" x14ac:dyDescent="0.25">
      <c r="K324" s="1"/>
      <c r="L324" s="1"/>
      <c r="M324" s="1"/>
    </row>
    <row r="325" spans="11:13" ht="15.75" customHeight="1" x14ac:dyDescent="0.25">
      <c r="K325" s="1"/>
      <c r="L325" s="1"/>
      <c r="M325" s="1"/>
    </row>
    <row r="326" spans="11:13" ht="15.75" customHeight="1" x14ac:dyDescent="0.25">
      <c r="K326" s="1"/>
      <c r="L326" s="1"/>
      <c r="M326" s="1"/>
    </row>
    <row r="327" spans="11:13" ht="15.75" customHeight="1" x14ac:dyDescent="0.25">
      <c r="K327" s="1"/>
      <c r="L327" s="1"/>
      <c r="M327" s="1"/>
    </row>
    <row r="328" spans="11:13" ht="15.75" customHeight="1" x14ac:dyDescent="0.25">
      <c r="K328" s="1"/>
      <c r="L328" s="1"/>
      <c r="M328" s="1"/>
    </row>
    <row r="329" spans="11:13" ht="15.75" customHeight="1" x14ac:dyDescent="0.25">
      <c r="K329" s="1"/>
      <c r="L329" s="1"/>
      <c r="M329" s="1"/>
    </row>
    <row r="330" spans="11:13" ht="15.75" customHeight="1" x14ac:dyDescent="0.25">
      <c r="K330" s="1"/>
      <c r="L330" s="1"/>
      <c r="M330" s="1"/>
    </row>
    <row r="331" spans="11:13" ht="15.75" customHeight="1" x14ac:dyDescent="0.25">
      <c r="K331" s="1"/>
      <c r="L331" s="1"/>
      <c r="M331" s="1"/>
    </row>
    <row r="332" spans="11:13" ht="15.75" customHeight="1" x14ac:dyDescent="0.25">
      <c r="K332" s="1"/>
      <c r="L332" s="1"/>
      <c r="M332" s="1"/>
    </row>
    <row r="333" spans="11:13" ht="15.75" customHeight="1" x14ac:dyDescent="0.25">
      <c r="K333" s="1"/>
      <c r="L333" s="1"/>
      <c r="M333" s="1"/>
    </row>
    <row r="334" spans="11:13" ht="15.75" customHeight="1" x14ac:dyDescent="0.25">
      <c r="K334" s="1"/>
      <c r="L334" s="1"/>
      <c r="M334" s="1"/>
    </row>
    <row r="335" spans="11:13" ht="15.75" customHeight="1" x14ac:dyDescent="0.25">
      <c r="K335" s="1"/>
      <c r="L335" s="1"/>
      <c r="M335" s="1"/>
    </row>
    <row r="336" spans="11:13" ht="15.75" customHeight="1" x14ac:dyDescent="0.25">
      <c r="K336" s="1"/>
      <c r="L336" s="1"/>
      <c r="M336" s="1"/>
    </row>
    <row r="337" spans="11:13" ht="15.75" customHeight="1" x14ac:dyDescent="0.25">
      <c r="K337" s="1"/>
      <c r="L337" s="1"/>
      <c r="M337" s="1"/>
    </row>
    <row r="338" spans="11:13" ht="15.75" customHeight="1" x14ac:dyDescent="0.25">
      <c r="K338" s="1"/>
      <c r="L338" s="1"/>
      <c r="M338" s="1"/>
    </row>
    <row r="339" spans="11:13" ht="15.75" customHeight="1" x14ac:dyDescent="0.25">
      <c r="K339" s="1"/>
      <c r="L339" s="1"/>
      <c r="M339" s="1"/>
    </row>
    <row r="340" spans="11:13" ht="15.75" customHeight="1" x14ac:dyDescent="0.25">
      <c r="K340" s="1"/>
      <c r="L340" s="1"/>
      <c r="M340" s="1"/>
    </row>
    <row r="341" spans="11:13" ht="15.75" customHeight="1" x14ac:dyDescent="0.25">
      <c r="K341" s="1"/>
      <c r="L341" s="1"/>
      <c r="M341" s="1"/>
    </row>
    <row r="342" spans="11:13" ht="15.75" customHeight="1" x14ac:dyDescent="0.25">
      <c r="K342" s="1"/>
      <c r="L342" s="1"/>
      <c r="M342" s="1"/>
    </row>
    <row r="343" spans="11:13" ht="15.75" customHeight="1" x14ac:dyDescent="0.25">
      <c r="K343" s="1"/>
      <c r="L343" s="1"/>
      <c r="M343" s="1"/>
    </row>
    <row r="344" spans="11:13" ht="15.75" customHeight="1" x14ac:dyDescent="0.25">
      <c r="K344" s="1"/>
      <c r="L344" s="1"/>
      <c r="M344" s="1"/>
    </row>
    <row r="345" spans="11:13" ht="15.75" customHeight="1" x14ac:dyDescent="0.25">
      <c r="K345" s="1"/>
      <c r="L345" s="1"/>
      <c r="M345" s="1"/>
    </row>
    <row r="346" spans="11:13" ht="15.75" customHeight="1" x14ac:dyDescent="0.25">
      <c r="K346" s="1"/>
      <c r="L346" s="1"/>
      <c r="M346" s="1"/>
    </row>
    <row r="347" spans="11:13" ht="15.75" customHeight="1" x14ac:dyDescent="0.25">
      <c r="K347" s="1"/>
      <c r="L347" s="1"/>
      <c r="M347" s="1"/>
    </row>
    <row r="348" spans="11:13" ht="15.75" customHeight="1" x14ac:dyDescent="0.25">
      <c r="K348" s="1"/>
      <c r="L348" s="1"/>
      <c r="M348" s="1"/>
    </row>
    <row r="349" spans="11:13" ht="15.75" customHeight="1" x14ac:dyDescent="0.25">
      <c r="K349" s="1"/>
      <c r="L349" s="1"/>
      <c r="M349" s="1"/>
    </row>
    <row r="350" spans="11:13" ht="15.75" customHeight="1" x14ac:dyDescent="0.25">
      <c r="K350" s="1"/>
      <c r="L350" s="1"/>
      <c r="M350" s="1"/>
    </row>
    <row r="351" spans="11:13" ht="15.75" customHeight="1" x14ac:dyDescent="0.25">
      <c r="K351" s="1"/>
      <c r="L351" s="1"/>
      <c r="M351" s="1"/>
    </row>
    <row r="352" spans="11:13" ht="15.75" customHeight="1" x14ac:dyDescent="0.25">
      <c r="K352" s="1"/>
      <c r="L352" s="1"/>
      <c r="M352" s="1"/>
    </row>
    <row r="353" spans="11:13" ht="15.75" customHeight="1" x14ac:dyDescent="0.25">
      <c r="K353" s="1"/>
      <c r="L353" s="1"/>
      <c r="M353" s="1"/>
    </row>
    <row r="354" spans="11:13" ht="15.75" customHeight="1" x14ac:dyDescent="0.25">
      <c r="K354" s="1"/>
      <c r="L354" s="1"/>
      <c r="M354" s="1"/>
    </row>
    <row r="355" spans="11:13" ht="15.75" customHeight="1" x14ac:dyDescent="0.25">
      <c r="K355" s="1"/>
      <c r="L355" s="1"/>
      <c r="M355" s="1"/>
    </row>
    <row r="356" spans="11:13" ht="15.75" customHeight="1" x14ac:dyDescent="0.25">
      <c r="K356" s="1"/>
      <c r="L356" s="1"/>
      <c r="M356" s="1"/>
    </row>
    <row r="357" spans="11:13" ht="15.75" customHeight="1" x14ac:dyDescent="0.25">
      <c r="K357" s="1"/>
      <c r="L357" s="1"/>
      <c r="M357" s="1"/>
    </row>
    <row r="358" spans="11:13" ht="15.75" customHeight="1" x14ac:dyDescent="0.25">
      <c r="K358" s="1"/>
      <c r="L358" s="1"/>
      <c r="M358" s="1"/>
    </row>
    <row r="359" spans="11:13" ht="15.75" customHeight="1" x14ac:dyDescent="0.25">
      <c r="K359" s="1"/>
      <c r="L359" s="1"/>
      <c r="M359" s="1"/>
    </row>
    <row r="360" spans="11:13" ht="15.75" customHeight="1" x14ac:dyDescent="0.25">
      <c r="K360" s="1"/>
      <c r="L360" s="1"/>
      <c r="M360" s="1"/>
    </row>
    <row r="361" spans="11:13" ht="15.75" customHeight="1" x14ac:dyDescent="0.25">
      <c r="K361" s="1"/>
      <c r="L361" s="1"/>
      <c r="M361" s="1"/>
    </row>
    <row r="362" spans="11:13" ht="15.75" customHeight="1" x14ac:dyDescent="0.25">
      <c r="K362" s="1"/>
      <c r="L362" s="1"/>
      <c r="M362" s="1"/>
    </row>
    <row r="363" spans="11:13" ht="15.75" customHeight="1" x14ac:dyDescent="0.25">
      <c r="K363" s="1"/>
      <c r="L363" s="1"/>
      <c r="M363" s="1"/>
    </row>
    <row r="364" spans="11:13" ht="15.75" customHeight="1" x14ac:dyDescent="0.25">
      <c r="K364" s="1"/>
      <c r="L364" s="1"/>
      <c r="M364" s="1"/>
    </row>
    <row r="365" spans="11:13" ht="15.75" customHeight="1" x14ac:dyDescent="0.25">
      <c r="K365" s="1"/>
      <c r="L365" s="1"/>
      <c r="M365" s="1"/>
    </row>
    <row r="366" spans="11:13" ht="15.75" customHeight="1" x14ac:dyDescent="0.25">
      <c r="K366" s="1"/>
      <c r="L366" s="1"/>
      <c r="M366" s="1"/>
    </row>
    <row r="367" spans="11:13" ht="15.75" customHeight="1" x14ac:dyDescent="0.25">
      <c r="K367" s="1"/>
      <c r="L367" s="1"/>
      <c r="M367" s="1"/>
    </row>
    <row r="368" spans="11:13" ht="15.75" customHeight="1" x14ac:dyDescent="0.25">
      <c r="K368" s="1"/>
      <c r="L368" s="1"/>
      <c r="M368" s="1"/>
    </row>
    <row r="369" spans="11:13" ht="15.75" customHeight="1" x14ac:dyDescent="0.25">
      <c r="K369" s="1"/>
      <c r="L369" s="1"/>
      <c r="M369" s="1"/>
    </row>
    <row r="370" spans="11:13" ht="15.75" customHeight="1" x14ac:dyDescent="0.25">
      <c r="K370" s="1"/>
      <c r="L370" s="1"/>
      <c r="M370" s="1"/>
    </row>
    <row r="371" spans="11:13" ht="15.75" customHeight="1" x14ac:dyDescent="0.25">
      <c r="K371" s="1"/>
      <c r="L371" s="1"/>
      <c r="M371" s="1"/>
    </row>
    <row r="372" spans="11:13" ht="15.75" customHeight="1" x14ac:dyDescent="0.25">
      <c r="K372" s="1"/>
      <c r="L372" s="1"/>
      <c r="M372" s="1"/>
    </row>
    <row r="373" spans="11:13" ht="15.75" customHeight="1" x14ac:dyDescent="0.25">
      <c r="K373" s="1"/>
      <c r="L373" s="1"/>
      <c r="M373" s="1"/>
    </row>
    <row r="374" spans="11:13" ht="15.75" customHeight="1" x14ac:dyDescent="0.25">
      <c r="K374" s="1"/>
      <c r="L374" s="1"/>
      <c r="M374" s="1"/>
    </row>
    <row r="375" spans="11:13" ht="15.75" customHeight="1" x14ac:dyDescent="0.25">
      <c r="K375" s="1"/>
      <c r="L375" s="1"/>
      <c r="M375" s="1"/>
    </row>
    <row r="376" spans="11:13" ht="15.75" customHeight="1" x14ac:dyDescent="0.25">
      <c r="K376" s="1"/>
      <c r="L376" s="1"/>
      <c r="M376" s="1"/>
    </row>
    <row r="377" spans="11:13" ht="15.75" customHeight="1" x14ac:dyDescent="0.25">
      <c r="K377" s="1"/>
      <c r="L377" s="1"/>
      <c r="M377" s="1"/>
    </row>
    <row r="378" spans="11:13" ht="15.75" customHeight="1" x14ac:dyDescent="0.25">
      <c r="K378" s="1"/>
      <c r="L378" s="1"/>
      <c r="M378" s="1"/>
    </row>
    <row r="379" spans="11:13" ht="15.75" customHeight="1" x14ac:dyDescent="0.25">
      <c r="K379" s="1"/>
      <c r="L379" s="1"/>
      <c r="M379" s="1"/>
    </row>
    <row r="380" spans="11:13" ht="15.75" customHeight="1" x14ac:dyDescent="0.25">
      <c r="K380" s="1"/>
      <c r="L380" s="1"/>
      <c r="M380" s="1"/>
    </row>
    <row r="381" spans="11:13" ht="15.75" customHeight="1" x14ac:dyDescent="0.25">
      <c r="K381" s="1"/>
      <c r="L381" s="1"/>
      <c r="M381" s="1"/>
    </row>
    <row r="382" spans="11:13" ht="15.75" customHeight="1" x14ac:dyDescent="0.25">
      <c r="K382" s="1"/>
      <c r="L382" s="1"/>
      <c r="M382" s="1"/>
    </row>
    <row r="383" spans="11:13" ht="15.75" customHeight="1" x14ac:dyDescent="0.25">
      <c r="K383" s="1"/>
      <c r="L383" s="1"/>
      <c r="M383" s="1"/>
    </row>
    <row r="384" spans="11:13" ht="15.75" customHeight="1" x14ac:dyDescent="0.25">
      <c r="K384" s="1"/>
      <c r="L384" s="1"/>
      <c r="M384" s="1"/>
    </row>
    <row r="385" spans="11:13" ht="15.75" customHeight="1" x14ac:dyDescent="0.25">
      <c r="K385" s="1"/>
      <c r="L385" s="1"/>
      <c r="M385" s="1"/>
    </row>
    <row r="386" spans="11:13" ht="15.75" customHeight="1" x14ac:dyDescent="0.25">
      <c r="K386" s="1"/>
      <c r="L386" s="1"/>
      <c r="M386" s="1"/>
    </row>
    <row r="387" spans="11:13" ht="15.75" customHeight="1" x14ac:dyDescent="0.25">
      <c r="K387" s="1"/>
      <c r="L387" s="1"/>
      <c r="M387" s="1"/>
    </row>
    <row r="388" spans="11:13" ht="15.75" customHeight="1" x14ac:dyDescent="0.25">
      <c r="K388" s="1"/>
      <c r="L388" s="1"/>
      <c r="M388" s="1"/>
    </row>
    <row r="389" spans="11:13" ht="15.75" customHeight="1" x14ac:dyDescent="0.25">
      <c r="K389" s="1"/>
      <c r="L389" s="1"/>
      <c r="M389" s="1"/>
    </row>
    <row r="390" spans="11:13" ht="15.75" customHeight="1" x14ac:dyDescent="0.25">
      <c r="K390" s="1"/>
      <c r="L390" s="1"/>
      <c r="M390" s="1"/>
    </row>
    <row r="391" spans="11:13" ht="15.75" customHeight="1" x14ac:dyDescent="0.25">
      <c r="K391" s="1"/>
      <c r="L391" s="1"/>
      <c r="M391" s="1"/>
    </row>
    <row r="392" spans="11:13" ht="15.75" customHeight="1" x14ac:dyDescent="0.25">
      <c r="K392" s="1"/>
      <c r="L392" s="1"/>
      <c r="M392" s="1"/>
    </row>
    <row r="393" spans="11:13" ht="15.75" customHeight="1" x14ac:dyDescent="0.25">
      <c r="K393" s="1"/>
      <c r="L393" s="1"/>
      <c r="M393" s="1"/>
    </row>
    <row r="394" spans="11:13" ht="15.75" customHeight="1" x14ac:dyDescent="0.25">
      <c r="K394" s="1"/>
      <c r="L394" s="1"/>
      <c r="M394" s="1"/>
    </row>
    <row r="395" spans="11:13" ht="15.75" customHeight="1" x14ac:dyDescent="0.25">
      <c r="K395" s="1"/>
      <c r="L395" s="1"/>
      <c r="M395" s="1"/>
    </row>
    <row r="396" spans="11:13" ht="15.75" customHeight="1" x14ac:dyDescent="0.25">
      <c r="K396" s="1"/>
      <c r="L396" s="1"/>
      <c r="M396" s="1"/>
    </row>
    <row r="397" spans="11:13" ht="15.75" customHeight="1" x14ac:dyDescent="0.25">
      <c r="K397" s="1"/>
      <c r="L397" s="1"/>
      <c r="M397" s="1"/>
    </row>
    <row r="398" spans="11:13" ht="15.75" customHeight="1" x14ac:dyDescent="0.25">
      <c r="K398" s="1"/>
      <c r="L398" s="1"/>
      <c r="M398" s="1"/>
    </row>
    <row r="399" spans="11:13" ht="15.75" customHeight="1" x14ac:dyDescent="0.25">
      <c r="K399" s="1"/>
      <c r="L399" s="1"/>
      <c r="M399" s="1"/>
    </row>
    <row r="400" spans="11:13" ht="15.75" customHeight="1" x14ac:dyDescent="0.25">
      <c r="K400" s="1"/>
      <c r="L400" s="1"/>
      <c r="M400" s="1"/>
    </row>
    <row r="401" spans="11:13" ht="15.75" customHeight="1" x14ac:dyDescent="0.25">
      <c r="K401" s="1"/>
      <c r="L401" s="1"/>
      <c r="M401" s="1"/>
    </row>
    <row r="402" spans="11:13" ht="15.75" customHeight="1" x14ac:dyDescent="0.25">
      <c r="K402" s="1"/>
      <c r="L402" s="1"/>
      <c r="M402" s="1"/>
    </row>
    <row r="403" spans="11:13" ht="15.75" customHeight="1" x14ac:dyDescent="0.25">
      <c r="K403" s="1"/>
      <c r="L403" s="1"/>
      <c r="M403" s="1"/>
    </row>
    <row r="404" spans="11:13" ht="15.75" customHeight="1" x14ac:dyDescent="0.25">
      <c r="K404" s="1"/>
      <c r="L404" s="1"/>
      <c r="M404" s="1"/>
    </row>
    <row r="405" spans="11:13" ht="15.75" customHeight="1" x14ac:dyDescent="0.25">
      <c r="K405" s="1"/>
      <c r="L405" s="1"/>
      <c r="M405" s="1"/>
    </row>
    <row r="406" spans="11:13" ht="15.75" customHeight="1" x14ac:dyDescent="0.25">
      <c r="K406" s="1"/>
      <c r="L406" s="1"/>
      <c r="M406" s="1"/>
    </row>
    <row r="407" spans="11:13" ht="15.75" customHeight="1" x14ac:dyDescent="0.25">
      <c r="K407" s="1"/>
      <c r="L407" s="1"/>
      <c r="M407" s="1"/>
    </row>
    <row r="408" spans="11:13" ht="15.75" customHeight="1" x14ac:dyDescent="0.25">
      <c r="K408" s="1"/>
      <c r="L408" s="1"/>
      <c r="M408" s="1"/>
    </row>
    <row r="409" spans="11:13" ht="15.75" customHeight="1" x14ac:dyDescent="0.25">
      <c r="K409" s="1"/>
      <c r="L409" s="1"/>
      <c r="M409" s="1"/>
    </row>
    <row r="410" spans="11:13" ht="15.75" customHeight="1" x14ac:dyDescent="0.25">
      <c r="K410" s="1"/>
      <c r="L410" s="1"/>
      <c r="M410" s="1"/>
    </row>
    <row r="411" spans="11:13" ht="15.75" customHeight="1" x14ac:dyDescent="0.25">
      <c r="K411" s="1"/>
      <c r="L411" s="1"/>
      <c r="M411" s="1"/>
    </row>
    <row r="412" spans="11:13" ht="15.75" customHeight="1" x14ac:dyDescent="0.25">
      <c r="K412" s="1"/>
      <c r="L412" s="1"/>
      <c r="M412" s="1"/>
    </row>
    <row r="413" spans="11:13" ht="15.75" customHeight="1" x14ac:dyDescent="0.25">
      <c r="K413" s="1"/>
      <c r="L413" s="1"/>
      <c r="M413" s="1"/>
    </row>
    <row r="414" spans="11:13" ht="15.75" customHeight="1" x14ac:dyDescent="0.25">
      <c r="K414" s="1"/>
      <c r="L414" s="1"/>
      <c r="M414" s="1"/>
    </row>
    <row r="415" spans="11:13" ht="15.75" customHeight="1" x14ac:dyDescent="0.25">
      <c r="K415" s="1"/>
      <c r="L415" s="1"/>
      <c r="M415" s="1"/>
    </row>
    <row r="416" spans="11:13" ht="15.75" customHeight="1" x14ac:dyDescent="0.25">
      <c r="K416" s="1"/>
      <c r="L416" s="1"/>
      <c r="M416" s="1"/>
    </row>
    <row r="417" spans="11:13" ht="15.75" customHeight="1" x14ac:dyDescent="0.25">
      <c r="K417" s="1"/>
      <c r="L417" s="1"/>
      <c r="M417" s="1"/>
    </row>
    <row r="418" spans="11:13" ht="15.75" customHeight="1" x14ac:dyDescent="0.25">
      <c r="K418" s="1"/>
      <c r="L418" s="1"/>
      <c r="M418" s="1"/>
    </row>
    <row r="419" spans="11:13" ht="15.75" customHeight="1" x14ac:dyDescent="0.25">
      <c r="K419" s="1"/>
      <c r="L419" s="1"/>
      <c r="M419" s="1"/>
    </row>
    <row r="420" spans="11:13" ht="15.75" customHeight="1" x14ac:dyDescent="0.25">
      <c r="K420" s="1"/>
      <c r="L420" s="1"/>
      <c r="M420" s="1"/>
    </row>
    <row r="421" spans="11:13" ht="15.75" customHeight="1" x14ac:dyDescent="0.25">
      <c r="K421" s="1"/>
      <c r="L421" s="1"/>
      <c r="M421" s="1"/>
    </row>
    <row r="422" spans="11:13" ht="15.75" customHeight="1" x14ac:dyDescent="0.25">
      <c r="K422" s="1"/>
      <c r="L422" s="1"/>
      <c r="M422" s="1"/>
    </row>
    <row r="423" spans="11:13" ht="15.75" customHeight="1" x14ac:dyDescent="0.25">
      <c r="K423" s="1"/>
      <c r="L423" s="1"/>
      <c r="M423" s="1"/>
    </row>
    <row r="424" spans="11:13" ht="15.75" customHeight="1" x14ac:dyDescent="0.25">
      <c r="K424" s="1"/>
      <c r="L424" s="1"/>
      <c r="M424" s="1"/>
    </row>
    <row r="425" spans="11:13" ht="15.75" customHeight="1" x14ac:dyDescent="0.25">
      <c r="K425" s="1"/>
      <c r="L425" s="1"/>
      <c r="M425" s="1"/>
    </row>
    <row r="426" spans="11:13" ht="15.75" customHeight="1" x14ac:dyDescent="0.25">
      <c r="K426" s="1"/>
      <c r="L426" s="1"/>
      <c r="M426" s="1"/>
    </row>
    <row r="427" spans="11:13" ht="15.75" customHeight="1" x14ac:dyDescent="0.25">
      <c r="K427" s="1"/>
      <c r="L427" s="1"/>
      <c r="M427" s="1"/>
    </row>
    <row r="428" spans="11:13" ht="15.75" customHeight="1" x14ac:dyDescent="0.25">
      <c r="K428" s="1"/>
      <c r="L428" s="1"/>
      <c r="M428" s="1"/>
    </row>
    <row r="429" spans="11:13" ht="15.75" customHeight="1" x14ac:dyDescent="0.25">
      <c r="K429" s="1"/>
      <c r="L429" s="1"/>
      <c r="M429" s="1"/>
    </row>
    <row r="430" spans="11:13" ht="15.75" customHeight="1" x14ac:dyDescent="0.25">
      <c r="K430" s="1"/>
      <c r="L430" s="1"/>
      <c r="M430" s="1"/>
    </row>
    <row r="431" spans="11:13" ht="15.75" customHeight="1" x14ac:dyDescent="0.25">
      <c r="K431" s="1"/>
      <c r="L431" s="1"/>
      <c r="M431" s="1"/>
    </row>
    <row r="432" spans="11:13" ht="15.75" customHeight="1" x14ac:dyDescent="0.25">
      <c r="K432" s="1"/>
      <c r="L432" s="1"/>
      <c r="M432" s="1"/>
    </row>
    <row r="433" spans="11:13" ht="15.75" customHeight="1" x14ac:dyDescent="0.25">
      <c r="K433" s="1"/>
      <c r="L433" s="1"/>
      <c r="M433" s="1"/>
    </row>
    <row r="434" spans="11:13" ht="15.75" customHeight="1" x14ac:dyDescent="0.25">
      <c r="K434" s="1"/>
      <c r="L434" s="1"/>
      <c r="M434" s="1"/>
    </row>
    <row r="435" spans="11:13" ht="15.75" customHeight="1" x14ac:dyDescent="0.25">
      <c r="K435" s="1"/>
      <c r="L435" s="1"/>
      <c r="M435" s="1"/>
    </row>
    <row r="436" spans="11:13" ht="15.75" customHeight="1" x14ac:dyDescent="0.25">
      <c r="K436" s="1"/>
      <c r="L436" s="1"/>
      <c r="M436" s="1"/>
    </row>
    <row r="437" spans="11:13" ht="15.75" customHeight="1" x14ac:dyDescent="0.25">
      <c r="K437" s="1"/>
      <c r="L437" s="1"/>
      <c r="M437" s="1"/>
    </row>
    <row r="438" spans="11:13" ht="15.75" customHeight="1" x14ac:dyDescent="0.25">
      <c r="K438" s="1"/>
      <c r="L438" s="1"/>
      <c r="M438" s="1"/>
    </row>
    <row r="439" spans="11:13" ht="15.75" customHeight="1" x14ac:dyDescent="0.25">
      <c r="K439" s="1"/>
      <c r="L439" s="1"/>
      <c r="M439" s="1"/>
    </row>
    <row r="440" spans="11:13" ht="15.75" customHeight="1" x14ac:dyDescent="0.25">
      <c r="K440" s="1"/>
      <c r="L440" s="1"/>
      <c r="M440" s="1"/>
    </row>
    <row r="441" spans="11:13" ht="15.75" customHeight="1" x14ac:dyDescent="0.25">
      <c r="K441" s="1"/>
      <c r="L441" s="1"/>
      <c r="M441" s="1"/>
    </row>
    <row r="442" spans="11:13" ht="15.75" customHeight="1" x14ac:dyDescent="0.25">
      <c r="K442" s="1"/>
      <c r="L442" s="1"/>
      <c r="M442" s="1"/>
    </row>
    <row r="443" spans="11:13" ht="15.75" customHeight="1" x14ac:dyDescent="0.25">
      <c r="K443" s="1"/>
      <c r="L443" s="1"/>
      <c r="M443" s="1"/>
    </row>
    <row r="444" spans="11:13" ht="15.75" customHeight="1" x14ac:dyDescent="0.25">
      <c r="K444" s="1"/>
      <c r="L444" s="1"/>
      <c r="M444" s="1"/>
    </row>
    <row r="445" spans="11:13" ht="15.75" customHeight="1" x14ac:dyDescent="0.25">
      <c r="K445" s="1"/>
      <c r="L445" s="1"/>
      <c r="M445" s="1"/>
    </row>
    <row r="446" spans="11:13" ht="15.75" customHeight="1" x14ac:dyDescent="0.25">
      <c r="K446" s="1"/>
      <c r="L446" s="1"/>
      <c r="M446" s="1"/>
    </row>
    <row r="447" spans="11:13" ht="15.75" customHeight="1" x14ac:dyDescent="0.25">
      <c r="K447" s="1"/>
      <c r="L447" s="1"/>
      <c r="M447" s="1"/>
    </row>
    <row r="448" spans="11:13" ht="15.75" customHeight="1" x14ac:dyDescent="0.25">
      <c r="K448" s="1"/>
      <c r="L448" s="1"/>
      <c r="M448" s="1"/>
    </row>
    <row r="449" spans="11:13" ht="15.75" customHeight="1" x14ac:dyDescent="0.25">
      <c r="K449" s="1"/>
      <c r="L449" s="1"/>
      <c r="M449" s="1"/>
    </row>
    <row r="450" spans="11:13" ht="15.75" customHeight="1" x14ac:dyDescent="0.25">
      <c r="K450" s="1"/>
      <c r="L450" s="1"/>
      <c r="M450" s="1"/>
    </row>
    <row r="451" spans="11:13" ht="15.75" customHeight="1" x14ac:dyDescent="0.25">
      <c r="K451" s="1"/>
      <c r="L451" s="1"/>
      <c r="M451" s="1"/>
    </row>
    <row r="452" spans="11:13" ht="15.75" customHeight="1" x14ac:dyDescent="0.25">
      <c r="K452" s="1"/>
      <c r="L452" s="1"/>
      <c r="M452" s="1"/>
    </row>
    <row r="453" spans="11:13" ht="15.75" customHeight="1" x14ac:dyDescent="0.25">
      <c r="K453" s="1"/>
      <c r="L453" s="1"/>
      <c r="M453" s="1"/>
    </row>
    <row r="454" spans="11:13" ht="15.75" customHeight="1" x14ac:dyDescent="0.25">
      <c r="K454" s="1"/>
      <c r="L454" s="1"/>
      <c r="M454" s="1"/>
    </row>
    <row r="455" spans="11:13" ht="15.75" customHeight="1" x14ac:dyDescent="0.25">
      <c r="K455" s="1"/>
      <c r="L455" s="1"/>
      <c r="M455" s="1"/>
    </row>
    <row r="456" spans="11:13" ht="15.75" customHeight="1" x14ac:dyDescent="0.25">
      <c r="K456" s="1"/>
      <c r="L456" s="1"/>
      <c r="M456" s="1"/>
    </row>
    <row r="457" spans="11:13" ht="15.75" customHeight="1" x14ac:dyDescent="0.25">
      <c r="K457" s="1"/>
      <c r="L457" s="1"/>
      <c r="M457" s="1"/>
    </row>
    <row r="458" spans="11:13" ht="15.75" customHeight="1" x14ac:dyDescent="0.25">
      <c r="K458" s="1"/>
      <c r="L458" s="1"/>
      <c r="M458" s="1"/>
    </row>
    <row r="459" spans="11:13" ht="15.75" customHeight="1" x14ac:dyDescent="0.25">
      <c r="K459" s="1"/>
      <c r="L459" s="1"/>
      <c r="M459" s="1"/>
    </row>
    <row r="460" spans="11:13" ht="15.75" customHeight="1" x14ac:dyDescent="0.25">
      <c r="K460" s="1"/>
      <c r="L460" s="1"/>
      <c r="M460" s="1"/>
    </row>
    <row r="461" spans="11:13" ht="15.75" customHeight="1" x14ac:dyDescent="0.25">
      <c r="K461" s="1"/>
      <c r="L461" s="1"/>
      <c r="M461" s="1"/>
    </row>
    <row r="462" spans="11:13" ht="15.75" customHeight="1" x14ac:dyDescent="0.25">
      <c r="K462" s="1"/>
      <c r="L462" s="1"/>
      <c r="M462" s="1"/>
    </row>
    <row r="463" spans="11:13" ht="15.75" customHeight="1" x14ac:dyDescent="0.25">
      <c r="K463" s="1"/>
      <c r="L463" s="1"/>
      <c r="M463" s="1"/>
    </row>
    <row r="464" spans="11:13" ht="15.75" customHeight="1" x14ac:dyDescent="0.25">
      <c r="K464" s="1"/>
      <c r="L464" s="1"/>
      <c r="M464" s="1"/>
    </row>
    <row r="465" spans="11:13" ht="15.75" customHeight="1" x14ac:dyDescent="0.25">
      <c r="K465" s="1"/>
      <c r="L465" s="1"/>
      <c r="M465" s="1"/>
    </row>
    <row r="466" spans="11:13" ht="15.75" customHeight="1" x14ac:dyDescent="0.25">
      <c r="K466" s="1"/>
      <c r="L466" s="1"/>
      <c r="M466" s="1"/>
    </row>
    <row r="467" spans="11:13" ht="15.75" customHeight="1" x14ac:dyDescent="0.25">
      <c r="K467" s="1"/>
      <c r="L467" s="1"/>
      <c r="M467" s="1"/>
    </row>
    <row r="468" spans="11:13" ht="15.75" customHeight="1" x14ac:dyDescent="0.25">
      <c r="K468" s="1"/>
      <c r="L468" s="1"/>
      <c r="M468" s="1"/>
    </row>
    <row r="469" spans="11:13" ht="15.75" customHeight="1" x14ac:dyDescent="0.25">
      <c r="K469" s="1"/>
      <c r="L469" s="1"/>
      <c r="M469" s="1"/>
    </row>
    <row r="470" spans="11:13" ht="15.75" customHeight="1" x14ac:dyDescent="0.25">
      <c r="K470" s="1"/>
      <c r="L470" s="1"/>
      <c r="M470" s="1"/>
    </row>
    <row r="471" spans="11:13" ht="15.75" customHeight="1" x14ac:dyDescent="0.25">
      <c r="K471" s="1"/>
      <c r="L471" s="1"/>
      <c r="M471" s="1"/>
    </row>
    <row r="472" spans="11:13" ht="15.75" customHeight="1" x14ac:dyDescent="0.25">
      <c r="K472" s="1"/>
      <c r="L472" s="1"/>
      <c r="M472" s="1"/>
    </row>
    <row r="473" spans="11:13" ht="15.75" customHeight="1" x14ac:dyDescent="0.25">
      <c r="K473" s="1"/>
      <c r="L473" s="1"/>
      <c r="M473" s="1"/>
    </row>
    <row r="474" spans="11:13" ht="15.75" customHeight="1" x14ac:dyDescent="0.25">
      <c r="K474" s="1"/>
      <c r="L474" s="1"/>
      <c r="M474" s="1"/>
    </row>
    <row r="475" spans="11:13" ht="15.75" customHeight="1" x14ac:dyDescent="0.25">
      <c r="K475" s="1"/>
      <c r="L475" s="1"/>
      <c r="M475" s="1"/>
    </row>
    <row r="476" spans="11:13" ht="15.75" customHeight="1" x14ac:dyDescent="0.25">
      <c r="K476" s="1"/>
      <c r="L476" s="1"/>
      <c r="M476" s="1"/>
    </row>
    <row r="477" spans="11:13" ht="15.75" customHeight="1" x14ac:dyDescent="0.25">
      <c r="K477" s="1"/>
      <c r="L477" s="1"/>
      <c r="M477" s="1"/>
    </row>
    <row r="478" spans="11:13" ht="15.75" customHeight="1" x14ac:dyDescent="0.25">
      <c r="K478" s="1"/>
      <c r="L478" s="1"/>
      <c r="M478" s="1"/>
    </row>
    <row r="479" spans="11:13" ht="15.75" customHeight="1" x14ac:dyDescent="0.25">
      <c r="K479" s="1"/>
      <c r="L479" s="1"/>
      <c r="M479" s="1"/>
    </row>
    <row r="480" spans="11:13" ht="15.75" customHeight="1" x14ac:dyDescent="0.25">
      <c r="K480" s="1"/>
      <c r="L480" s="1"/>
      <c r="M480" s="1"/>
    </row>
    <row r="481" spans="11:13" ht="15.75" customHeight="1" x14ac:dyDescent="0.25">
      <c r="K481" s="1"/>
      <c r="L481" s="1"/>
      <c r="M481" s="1"/>
    </row>
    <row r="482" spans="11:13" ht="15.75" customHeight="1" x14ac:dyDescent="0.25">
      <c r="K482" s="1"/>
      <c r="L482" s="1"/>
      <c r="M482" s="1"/>
    </row>
    <row r="483" spans="11:13" ht="15.75" customHeight="1" x14ac:dyDescent="0.25">
      <c r="K483" s="1"/>
      <c r="L483" s="1"/>
      <c r="M483" s="1"/>
    </row>
    <row r="484" spans="11:13" ht="15.75" customHeight="1" x14ac:dyDescent="0.25">
      <c r="K484" s="1"/>
      <c r="L484" s="1"/>
      <c r="M484" s="1"/>
    </row>
    <row r="485" spans="11:13" ht="15.75" customHeight="1" x14ac:dyDescent="0.25">
      <c r="K485" s="1"/>
      <c r="L485" s="1"/>
      <c r="M485" s="1"/>
    </row>
    <row r="486" spans="11:13" ht="15.75" customHeight="1" x14ac:dyDescent="0.25">
      <c r="K486" s="1"/>
      <c r="L486" s="1"/>
      <c r="M486" s="1"/>
    </row>
    <row r="487" spans="11:13" ht="15.75" customHeight="1" x14ac:dyDescent="0.25">
      <c r="K487" s="1"/>
      <c r="L487" s="1"/>
      <c r="M487" s="1"/>
    </row>
    <row r="488" spans="11:13" ht="15.75" customHeight="1" x14ac:dyDescent="0.25">
      <c r="K488" s="1"/>
      <c r="L488" s="1"/>
      <c r="M488" s="1"/>
    </row>
    <row r="489" spans="11:13" ht="15.75" customHeight="1" x14ac:dyDescent="0.25">
      <c r="K489" s="1"/>
      <c r="L489" s="1"/>
      <c r="M489" s="1"/>
    </row>
    <row r="490" spans="11:13" ht="15.75" customHeight="1" x14ac:dyDescent="0.25">
      <c r="K490" s="1"/>
      <c r="L490" s="1"/>
      <c r="M490" s="1"/>
    </row>
    <row r="491" spans="11:13" ht="15.75" customHeight="1" x14ac:dyDescent="0.25">
      <c r="K491" s="1"/>
      <c r="L491" s="1"/>
      <c r="M491" s="1"/>
    </row>
    <row r="492" spans="11:13" ht="15.75" customHeight="1" x14ac:dyDescent="0.25">
      <c r="K492" s="1"/>
      <c r="L492" s="1"/>
      <c r="M492" s="1"/>
    </row>
    <row r="493" spans="11:13" ht="15.75" customHeight="1" x14ac:dyDescent="0.25">
      <c r="K493" s="1"/>
      <c r="L493" s="1"/>
      <c r="M493" s="1"/>
    </row>
    <row r="494" spans="11:13" ht="15.75" customHeight="1" x14ac:dyDescent="0.25">
      <c r="K494" s="1"/>
      <c r="L494" s="1"/>
      <c r="M494" s="1"/>
    </row>
    <row r="495" spans="11:13" ht="15.75" customHeight="1" x14ac:dyDescent="0.25">
      <c r="K495" s="1"/>
      <c r="L495" s="1"/>
      <c r="M495" s="1"/>
    </row>
    <row r="496" spans="11:13" ht="15.75" customHeight="1" x14ac:dyDescent="0.25">
      <c r="K496" s="1"/>
      <c r="L496" s="1"/>
      <c r="M496" s="1"/>
    </row>
    <row r="497" spans="11:13" ht="15.75" customHeight="1" x14ac:dyDescent="0.25">
      <c r="K497" s="1"/>
      <c r="L497" s="1"/>
      <c r="M497" s="1"/>
    </row>
    <row r="498" spans="11:13" ht="15.75" customHeight="1" x14ac:dyDescent="0.25">
      <c r="K498" s="1"/>
      <c r="L498" s="1"/>
      <c r="M498" s="1"/>
    </row>
    <row r="499" spans="11:13" ht="15.75" customHeight="1" x14ac:dyDescent="0.25">
      <c r="K499" s="1"/>
      <c r="L499" s="1"/>
      <c r="M499" s="1"/>
    </row>
    <row r="500" spans="11:13" ht="15.75" customHeight="1" x14ac:dyDescent="0.25">
      <c r="K500" s="1"/>
      <c r="L500" s="1"/>
      <c r="M500" s="1"/>
    </row>
    <row r="501" spans="11:13" ht="15.75" customHeight="1" x14ac:dyDescent="0.25">
      <c r="K501" s="1"/>
      <c r="L501" s="1"/>
      <c r="M501" s="1"/>
    </row>
    <row r="502" spans="11:13" ht="15.75" customHeight="1" x14ac:dyDescent="0.25">
      <c r="K502" s="1"/>
      <c r="L502" s="1"/>
      <c r="M502" s="1"/>
    </row>
    <row r="503" spans="11:13" ht="15.75" customHeight="1" x14ac:dyDescent="0.25">
      <c r="K503" s="1"/>
      <c r="L503" s="1"/>
      <c r="M503" s="1"/>
    </row>
    <row r="504" spans="11:13" ht="15.75" customHeight="1" x14ac:dyDescent="0.25">
      <c r="K504" s="1"/>
      <c r="L504" s="1"/>
      <c r="M504" s="1"/>
    </row>
    <row r="505" spans="11:13" ht="15.75" customHeight="1" x14ac:dyDescent="0.25">
      <c r="K505" s="1"/>
      <c r="L505" s="1"/>
      <c r="M505" s="1"/>
    </row>
    <row r="506" spans="11:13" ht="15.75" customHeight="1" x14ac:dyDescent="0.25">
      <c r="K506" s="1"/>
      <c r="L506" s="1"/>
      <c r="M506" s="1"/>
    </row>
    <row r="507" spans="11:13" ht="15.75" customHeight="1" x14ac:dyDescent="0.25">
      <c r="K507" s="1"/>
      <c r="L507" s="1"/>
      <c r="M507" s="1"/>
    </row>
    <row r="508" spans="11:13" ht="15.75" customHeight="1" x14ac:dyDescent="0.25">
      <c r="K508" s="1"/>
      <c r="L508" s="1"/>
      <c r="M508" s="1"/>
    </row>
    <row r="509" spans="11:13" ht="15.75" customHeight="1" x14ac:dyDescent="0.25">
      <c r="K509" s="1"/>
      <c r="L509" s="1"/>
      <c r="M509" s="1"/>
    </row>
    <row r="510" spans="11:13" ht="15.75" customHeight="1" x14ac:dyDescent="0.25">
      <c r="K510" s="1"/>
      <c r="L510" s="1"/>
      <c r="M510" s="1"/>
    </row>
    <row r="511" spans="11:13" ht="15.75" customHeight="1" x14ac:dyDescent="0.25">
      <c r="K511" s="1"/>
      <c r="L511" s="1"/>
      <c r="M511" s="1"/>
    </row>
    <row r="512" spans="11:13" ht="15.75" customHeight="1" x14ac:dyDescent="0.25">
      <c r="K512" s="1"/>
      <c r="L512" s="1"/>
      <c r="M512" s="1"/>
    </row>
    <row r="513" spans="11:13" ht="15.75" customHeight="1" x14ac:dyDescent="0.25">
      <c r="K513" s="1"/>
      <c r="L513" s="1"/>
      <c r="M513" s="1"/>
    </row>
    <row r="514" spans="11:13" ht="15.75" customHeight="1" x14ac:dyDescent="0.25">
      <c r="K514" s="1"/>
      <c r="L514" s="1"/>
      <c r="M514" s="1"/>
    </row>
    <row r="515" spans="11:13" ht="15.75" customHeight="1" x14ac:dyDescent="0.25">
      <c r="K515" s="1"/>
      <c r="L515" s="1"/>
      <c r="M515" s="1"/>
    </row>
    <row r="516" spans="11:13" ht="15.75" customHeight="1" x14ac:dyDescent="0.25">
      <c r="K516" s="1"/>
      <c r="L516" s="1"/>
      <c r="M516" s="1"/>
    </row>
    <row r="517" spans="11:13" ht="15.75" customHeight="1" x14ac:dyDescent="0.25">
      <c r="K517" s="1"/>
      <c r="L517" s="1"/>
      <c r="M517" s="1"/>
    </row>
    <row r="518" spans="11:13" ht="15.75" customHeight="1" x14ac:dyDescent="0.25">
      <c r="K518" s="1"/>
      <c r="L518" s="1"/>
      <c r="M518" s="1"/>
    </row>
    <row r="519" spans="11:13" ht="15.75" customHeight="1" x14ac:dyDescent="0.25">
      <c r="K519" s="1"/>
      <c r="L519" s="1"/>
      <c r="M519" s="1"/>
    </row>
    <row r="520" spans="11:13" ht="15.75" customHeight="1" x14ac:dyDescent="0.25">
      <c r="K520" s="1"/>
      <c r="L520" s="1"/>
      <c r="M520" s="1"/>
    </row>
    <row r="521" spans="11:13" ht="15.75" customHeight="1" x14ac:dyDescent="0.25">
      <c r="K521" s="1"/>
      <c r="L521" s="1"/>
      <c r="M521" s="1"/>
    </row>
    <row r="522" spans="11:13" ht="15.75" customHeight="1" x14ac:dyDescent="0.25">
      <c r="K522" s="1"/>
      <c r="L522" s="1"/>
      <c r="M522" s="1"/>
    </row>
    <row r="523" spans="11:13" ht="15.75" customHeight="1" x14ac:dyDescent="0.25">
      <c r="K523" s="1"/>
      <c r="L523" s="1"/>
      <c r="M523" s="1"/>
    </row>
    <row r="524" spans="11:13" ht="15.75" customHeight="1" x14ac:dyDescent="0.25">
      <c r="K524" s="1"/>
      <c r="L524" s="1"/>
      <c r="M524" s="1"/>
    </row>
    <row r="525" spans="11:13" ht="15.75" customHeight="1" x14ac:dyDescent="0.25">
      <c r="K525" s="1"/>
      <c r="L525" s="1"/>
      <c r="M525" s="1"/>
    </row>
    <row r="526" spans="11:13" ht="15.75" customHeight="1" x14ac:dyDescent="0.25">
      <c r="K526" s="1"/>
      <c r="L526" s="1"/>
      <c r="M526" s="1"/>
    </row>
    <row r="527" spans="11:13" ht="15.75" customHeight="1" x14ac:dyDescent="0.25">
      <c r="K527" s="1"/>
      <c r="L527" s="1"/>
      <c r="M527" s="1"/>
    </row>
    <row r="528" spans="11:13" ht="15.75" customHeight="1" x14ac:dyDescent="0.25">
      <c r="K528" s="1"/>
      <c r="L528" s="1"/>
      <c r="M528" s="1"/>
    </row>
    <row r="529" spans="11:13" ht="15.75" customHeight="1" x14ac:dyDescent="0.25">
      <c r="K529" s="1"/>
      <c r="L529" s="1"/>
      <c r="M529" s="1"/>
    </row>
    <row r="530" spans="11:13" ht="15.75" customHeight="1" x14ac:dyDescent="0.25">
      <c r="K530" s="1"/>
      <c r="L530" s="1"/>
      <c r="M530" s="1"/>
    </row>
    <row r="531" spans="11:13" ht="15.75" customHeight="1" x14ac:dyDescent="0.25">
      <c r="K531" s="1"/>
      <c r="L531" s="1"/>
      <c r="M531" s="1"/>
    </row>
    <row r="532" spans="11:13" ht="15.75" customHeight="1" x14ac:dyDescent="0.25">
      <c r="K532" s="1"/>
      <c r="L532" s="1"/>
      <c r="M532" s="1"/>
    </row>
    <row r="533" spans="11:13" ht="15.75" customHeight="1" x14ac:dyDescent="0.25">
      <c r="K533" s="1"/>
      <c r="L533" s="1"/>
      <c r="M533" s="1"/>
    </row>
    <row r="534" spans="11:13" ht="15.75" customHeight="1" x14ac:dyDescent="0.25">
      <c r="K534" s="1"/>
      <c r="L534" s="1"/>
      <c r="M534" s="1"/>
    </row>
    <row r="535" spans="11:13" ht="15.75" customHeight="1" x14ac:dyDescent="0.25">
      <c r="K535" s="1"/>
      <c r="L535" s="1"/>
      <c r="M535" s="1"/>
    </row>
    <row r="536" spans="11:13" ht="15.75" customHeight="1" x14ac:dyDescent="0.25">
      <c r="K536" s="1"/>
      <c r="L536" s="1"/>
      <c r="M536" s="1"/>
    </row>
    <row r="537" spans="11:13" ht="15.75" customHeight="1" x14ac:dyDescent="0.25">
      <c r="K537" s="1"/>
      <c r="L537" s="1"/>
      <c r="M537" s="1"/>
    </row>
    <row r="538" spans="11:13" ht="15.75" customHeight="1" x14ac:dyDescent="0.25">
      <c r="K538" s="1"/>
      <c r="L538" s="1"/>
      <c r="M538" s="1"/>
    </row>
    <row r="539" spans="11:13" ht="15.75" customHeight="1" x14ac:dyDescent="0.25">
      <c r="K539" s="1"/>
      <c r="L539" s="1"/>
      <c r="M539" s="1"/>
    </row>
    <row r="540" spans="11:13" ht="15.75" customHeight="1" x14ac:dyDescent="0.25">
      <c r="K540" s="1"/>
      <c r="L540" s="1"/>
      <c r="M540" s="1"/>
    </row>
    <row r="541" spans="11:13" ht="15.75" customHeight="1" x14ac:dyDescent="0.25">
      <c r="K541" s="1"/>
      <c r="L541" s="1"/>
      <c r="M541" s="1"/>
    </row>
    <row r="542" spans="11:13" ht="15.75" customHeight="1" x14ac:dyDescent="0.25">
      <c r="K542" s="1"/>
      <c r="L542" s="1"/>
      <c r="M542" s="1"/>
    </row>
    <row r="543" spans="11:13" ht="15.75" customHeight="1" x14ac:dyDescent="0.25">
      <c r="K543" s="1"/>
      <c r="L543" s="1"/>
      <c r="M543" s="1"/>
    </row>
    <row r="544" spans="11:13" ht="15.75" customHeight="1" x14ac:dyDescent="0.25">
      <c r="K544" s="1"/>
      <c r="L544" s="1"/>
      <c r="M544" s="1"/>
    </row>
    <row r="545" spans="11:13" ht="15.75" customHeight="1" x14ac:dyDescent="0.25">
      <c r="K545" s="1"/>
      <c r="L545" s="1"/>
      <c r="M545" s="1"/>
    </row>
    <row r="546" spans="11:13" ht="15.75" customHeight="1" x14ac:dyDescent="0.25">
      <c r="K546" s="1"/>
      <c r="L546" s="1"/>
      <c r="M546" s="1"/>
    </row>
    <row r="547" spans="11:13" ht="15.75" customHeight="1" x14ac:dyDescent="0.25">
      <c r="K547" s="1"/>
      <c r="L547" s="1"/>
      <c r="M547" s="1"/>
    </row>
    <row r="548" spans="11:13" ht="15.75" customHeight="1" x14ac:dyDescent="0.25">
      <c r="K548" s="1"/>
      <c r="L548" s="1"/>
      <c r="M548" s="1"/>
    </row>
    <row r="549" spans="11:13" ht="15.75" customHeight="1" x14ac:dyDescent="0.25">
      <c r="K549" s="1"/>
      <c r="L549" s="1"/>
      <c r="M549" s="1"/>
    </row>
    <row r="550" spans="11:13" ht="15.75" customHeight="1" x14ac:dyDescent="0.25">
      <c r="K550" s="1"/>
      <c r="L550" s="1"/>
      <c r="M550" s="1"/>
    </row>
    <row r="551" spans="11:13" ht="15.75" customHeight="1" x14ac:dyDescent="0.25">
      <c r="K551" s="1"/>
      <c r="L551" s="1"/>
      <c r="M551" s="1"/>
    </row>
    <row r="552" spans="11:13" ht="15.75" customHeight="1" x14ac:dyDescent="0.25">
      <c r="K552" s="1"/>
      <c r="L552" s="1"/>
      <c r="M552" s="1"/>
    </row>
    <row r="553" spans="11:13" ht="15.75" customHeight="1" x14ac:dyDescent="0.25">
      <c r="K553" s="1"/>
      <c r="L553" s="1"/>
      <c r="M553" s="1"/>
    </row>
    <row r="554" spans="11:13" ht="15.75" customHeight="1" x14ac:dyDescent="0.25">
      <c r="K554" s="1"/>
      <c r="L554" s="1"/>
      <c r="M554" s="1"/>
    </row>
    <row r="555" spans="11:13" ht="15.75" customHeight="1" x14ac:dyDescent="0.25">
      <c r="K555" s="1"/>
      <c r="L555" s="1"/>
      <c r="M555" s="1"/>
    </row>
    <row r="556" spans="11:13" ht="15.75" customHeight="1" x14ac:dyDescent="0.25">
      <c r="K556" s="1"/>
      <c r="L556" s="1"/>
      <c r="M556" s="1"/>
    </row>
    <row r="557" spans="11:13" ht="15.75" customHeight="1" x14ac:dyDescent="0.25">
      <c r="K557" s="1"/>
      <c r="L557" s="1"/>
      <c r="M557" s="1"/>
    </row>
    <row r="558" spans="11:13" ht="15.75" customHeight="1" x14ac:dyDescent="0.25">
      <c r="K558" s="1"/>
      <c r="L558" s="1"/>
      <c r="M558" s="1"/>
    </row>
    <row r="559" spans="11:13" ht="15.75" customHeight="1" x14ac:dyDescent="0.25">
      <c r="K559" s="1"/>
      <c r="L559" s="1"/>
      <c r="M559" s="1"/>
    </row>
    <row r="560" spans="11:13" ht="15.75" customHeight="1" x14ac:dyDescent="0.25">
      <c r="K560" s="1"/>
      <c r="L560" s="1"/>
      <c r="M560" s="1"/>
    </row>
    <row r="561" spans="11:13" ht="15.75" customHeight="1" x14ac:dyDescent="0.25">
      <c r="K561" s="1"/>
      <c r="L561" s="1"/>
      <c r="M561" s="1"/>
    </row>
    <row r="562" spans="11:13" ht="15.75" customHeight="1" x14ac:dyDescent="0.25">
      <c r="K562" s="1"/>
      <c r="L562" s="1"/>
      <c r="M562" s="1"/>
    </row>
    <row r="563" spans="11:13" ht="15.75" customHeight="1" x14ac:dyDescent="0.25">
      <c r="K563" s="1"/>
      <c r="L563" s="1"/>
      <c r="M563" s="1"/>
    </row>
    <row r="564" spans="11:13" ht="15.75" customHeight="1" x14ac:dyDescent="0.25">
      <c r="K564" s="1"/>
      <c r="L564" s="1"/>
      <c r="M564" s="1"/>
    </row>
    <row r="565" spans="11:13" ht="15.75" customHeight="1" x14ac:dyDescent="0.25">
      <c r="K565" s="1"/>
      <c r="L565" s="1"/>
      <c r="M565" s="1"/>
    </row>
    <row r="566" spans="11:13" ht="15.75" customHeight="1" x14ac:dyDescent="0.25">
      <c r="K566" s="1"/>
      <c r="L566" s="1"/>
      <c r="M566" s="1"/>
    </row>
    <row r="567" spans="11:13" ht="15.75" customHeight="1" x14ac:dyDescent="0.25">
      <c r="K567" s="1"/>
      <c r="L567" s="1"/>
      <c r="M567" s="1"/>
    </row>
    <row r="568" spans="11:13" ht="15.75" customHeight="1" x14ac:dyDescent="0.25">
      <c r="K568" s="1"/>
      <c r="L568" s="1"/>
      <c r="M568" s="1"/>
    </row>
    <row r="569" spans="11:13" ht="15.75" customHeight="1" x14ac:dyDescent="0.25">
      <c r="K569" s="1"/>
      <c r="L569" s="1"/>
      <c r="M569" s="1"/>
    </row>
    <row r="570" spans="11:13" ht="15.75" customHeight="1" x14ac:dyDescent="0.25">
      <c r="K570" s="1"/>
      <c r="L570" s="1"/>
      <c r="M570" s="1"/>
    </row>
    <row r="571" spans="11:13" ht="15.75" customHeight="1" x14ac:dyDescent="0.25">
      <c r="K571" s="1"/>
      <c r="L571" s="1"/>
      <c r="M571" s="1"/>
    </row>
    <row r="572" spans="11:13" ht="15.75" customHeight="1" x14ac:dyDescent="0.25">
      <c r="K572" s="1"/>
      <c r="L572" s="1"/>
      <c r="M572" s="1"/>
    </row>
    <row r="573" spans="11:13" ht="15.75" customHeight="1" x14ac:dyDescent="0.25">
      <c r="K573" s="1"/>
      <c r="L573" s="1"/>
      <c r="M573" s="1"/>
    </row>
    <row r="574" spans="11:13" ht="15.75" customHeight="1" x14ac:dyDescent="0.25">
      <c r="K574" s="1"/>
      <c r="L574" s="1"/>
      <c r="M574" s="1"/>
    </row>
    <row r="575" spans="11:13" ht="15.75" customHeight="1" x14ac:dyDescent="0.25">
      <c r="K575" s="1"/>
      <c r="L575" s="1"/>
      <c r="M575" s="1"/>
    </row>
    <row r="576" spans="11:13" ht="15.75" customHeight="1" x14ac:dyDescent="0.25">
      <c r="K576" s="1"/>
      <c r="L576" s="1"/>
      <c r="M576" s="1"/>
    </row>
    <row r="577" spans="11:13" ht="15.75" customHeight="1" x14ac:dyDescent="0.25">
      <c r="K577" s="1"/>
      <c r="L577" s="1"/>
      <c r="M577" s="1"/>
    </row>
    <row r="578" spans="11:13" ht="15.75" customHeight="1" x14ac:dyDescent="0.25">
      <c r="K578" s="1"/>
      <c r="L578" s="1"/>
      <c r="M578" s="1"/>
    </row>
    <row r="579" spans="11:13" ht="15.75" customHeight="1" x14ac:dyDescent="0.25">
      <c r="K579" s="1"/>
      <c r="L579" s="1"/>
      <c r="M579" s="1"/>
    </row>
    <row r="580" spans="11:13" ht="15.75" customHeight="1" x14ac:dyDescent="0.25">
      <c r="K580" s="1"/>
      <c r="L580" s="1"/>
      <c r="M580" s="1"/>
    </row>
    <row r="581" spans="11:13" ht="15.75" customHeight="1" x14ac:dyDescent="0.25">
      <c r="K581" s="1"/>
      <c r="L581" s="1"/>
      <c r="M581" s="1"/>
    </row>
    <row r="582" spans="11:13" ht="15.75" customHeight="1" x14ac:dyDescent="0.25">
      <c r="K582" s="1"/>
      <c r="L582" s="1"/>
      <c r="M582" s="1"/>
    </row>
    <row r="583" spans="11:13" ht="15.75" customHeight="1" x14ac:dyDescent="0.25">
      <c r="K583" s="1"/>
      <c r="L583" s="1"/>
      <c r="M583" s="1"/>
    </row>
    <row r="584" spans="11:13" ht="15.75" customHeight="1" x14ac:dyDescent="0.25">
      <c r="K584" s="1"/>
      <c r="L584" s="1"/>
      <c r="M584" s="1"/>
    </row>
    <row r="585" spans="11:13" ht="15.75" customHeight="1" x14ac:dyDescent="0.25">
      <c r="K585" s="1"/>
      <c r="L585" s="1"/>
      <c r="M585" s="1"/>
    </row>
    <row r="586" spans="11:13" ht="15.75" customHeight="1" x14ac:dyDescent="0.25">
      <c r="K586" s="1"/>
      <c r="L586" s="1"/>
      <c r="M586" s="1"/>
    </row>
    <row r="587" spans="11:13" ht="15.75" customHeight="1" x14ac:dyDescent="0.25">
      <c r="K587" s="1"/>
      <c r="L587" s="1"/>
      <c r="M587" s="1"/>
    </row>
    <row r="588" spans="11:13" ht="15.75" customHeight="1" x14ac:dyDescent="0.25">
      <c r="K588" s="1"/>
      <c r="L588" s="1"/>
      <c r="M588" s="1"/>
    </row>
    <row r="589" spans="11:13" ht="15.75" customHeight="1" x14ac:dyDescent="0.25">
      <c r="K589" s="1"/>
      <c r="L589" s="1"/>
      <c r="M589" s="1"/>
    </row>
    <row r="590" spans="11:13" ht="15.75" customHeight="1" x14ac:dyDescent="0.25">
      <c r="K590" s="1"/>
      <c r="L590" s="1"/>
      <c r="M590" s="1"/>
    </row>
    <row r="591" spans="11:13" ht="15.75" customHeight="1" x14ac:dyDescent="0.25">
      <c r="K591" s="1"/>
      <c r="L591" s="1"/>
      <c r="M591" s="1"/>
    </row>
    <row r="592" spans="11:13" ht="15.75" customHeight="1" x14ac:dyDescent="0.25">
      <c r="K592" s="1"/>
      <c r="L592" s="1"/>
      <c r="M592" s="1"/>
    </row>
    <row r="593" spans="11:13" ht="15.75" customHeight="1" x14ac:dyDescent="0.25">
      <c r="K593" s="1"/>
      <c r="L593" s="1"/>
      <c r="M593" s="1"/>
    </row>
    <row r="594" spans="11:13" ht="15.75" customHeight="1" x14ac:dyDescent="0.25">
      <c r="K594" s="1"/>
      <c r="L594" s="1"/>
      <c r="M594" s="1"/>
    </row>
    <row r="595" spans="11:13" ht="15.75" customHeight="1" x14ac:dyDescent="0.25">
      <c r="K595" s="1"/>
      <c r="L595" s="1"/>
      <c r="M595" s="1"/>
    </row>
    <row r="596" spans="11:13" ht="15.75" customHeight="1" x14ac:dyDescent="0.25">
      <c r="K596" s="1"/>
      <c r="L596" s="1"/>
      <c r="M596" s="1"/>
    </row>
    <row r="597" spans="11:13" ht="15.75" customHeight="1" x14ac:dyDescent="0.25">
      <c r="K597" s="1"/>
      <c r="L597" s="1"/>
      <c r="M597" s="1"/>
    </row>
    <row r="598" spans="11:13" ht="15.75" customHeight="1" x14ac:dyDescent="0.25">
      <c r="K598" s="1"/>
      <c r="L598" s="1"/>
      <c r="M598" s="1"/>
    </row>
    <row r="599" spans="11:13" ht="15.75" customHeight="1" x14ac:dyDescent="0.25">
      <c r="K599" s="1"/>
      <c r="L599" s="1"/>
      <c r="M599" s="1"/>
    </row>
    <row r="600" spans="11:13" ht="15.75" customHeight="1" x14ac:dyDescent="0.25">
      <c r="K600" s="1"/>
      <c r="L600" s="1"/>
      <c r="M600" s="1"/>
    </row>
    <row r="601" spans="11:13" ht="15.75" customHeight="1" x14ac:dyDescent="0.25">
      <c r="K601" s="1"/>
      <c r="L601" s="1"/>
      <c r="M601" s="1"/>
    </row>
    <row r="602" spans="11:13" ht="15.75" customHeight="1" x14ac:dyDescent="0.25">
      <c r="K602" s="1"/>
      <c r="L602" s="1"/>
      <c r="M602" s="1"/>
    </row>
    <row r="603" spans="11:13" ht="15.75" customHeight="1" x14ac:dyDescent="0.25">
      <c r="K603" s="1"/>
      <c r="L603" s="1"/>
      <c r="M603" s="1"/>
    </row>
    <row r="604" spans="11:13" ht="15.75" customHeight="1" x14ac:dyDescent="0.25">
      <c r="K604" s="1"/>
      <c r="L604" s="1"/>
      <c r="M604" s="1"/>
    </row>
    <row r="605" spans="11:13" ht="15.75" customHeight="1" x14ac:dyDescent="0.25">
      <c r="K605" s="1"/>
      <c r="L605" s="1"/>
      <c r="M605" s="1"/>
    </row>
    <row r="606" spans="11:13" ht="15.75" customHeight="1" x14ac:dyDescent="0.25">
      <c r="K606" s="1"/>
      <c r="L606" s="1"/>
      <c r="M606" s="1"/>
    </row>
    <row r="607" spans="11:13" ht="15.75" customHeight="1" x14ac:dyDescent="0.25">
      <c r="K607" s="1"/>
      <c r="L607" s="1"/>
      <c r="M607" s="1"/>
    </row>
    <row r="608" spans="11:13" ht="15.75" customHeight="1" x14ac:dyDescent="0.25">
      <c r="K608" s="1"/>
      <c r="L608" s="1"/>
      <c r="M608" s="1"/>
    </row>
    <row r="609" spans="11:13" ht="15.75" customHeight="1" x14ac:dyDescent="0.25">
      <c r="K609" s="1"/>
      <c r="L609" s="1"/>
      <c r="M609" s="1"/>
    </row>
    <row r="610" spans="11:13" ht="15.75" customHeight="1" x14ac:dyDescent="0.25">
      <c r="K610" s="1"/>
      <c r="L610" s="1"/>
      <c r="M610" s="1"/>
    </row>
    <row r="611" spans="11:13" ht="15.75" customHeight="1" x14ac:dyDescent="0.25">
      <c r="K611" s="1"/>
      <c r="L611" s="1"/>
      <c r="M611" s="1"/>
    </row>
    <row r="612" spans="11:13" ht="15.75" customHeight="1" x14ac:dyDescent="0.25">
      <c r="K612" s="1"/>
      <c r="L612" s="1"/>
      <c r="M612" s="1"/>
    </row>
    <row r="613" spans="11:13" ht="15.75" customHeight="1" x14ac:dyDescent="0.25">
      <c r="K613" s="1"/>
      <c r="L613" s="1"/>
      <c r="M613" s="1"/>
    </row>
    <row r="614" spans="11:13" ht="15.75" customHeight="1" x14ac:dyDescent="0.25">
      <c r="K614" s="1"/>
      <c r="L614" s="1"/>
      <c r="M614" s="1"/>
    </row>
    <row r="615" spans="11:13" ht="15.75" customHeight="1" x14ac:dyDescent="0.25">
      <c r="K615" s="1"/>
      <c r="L615" s="1"/>
      <c r="M615" s="1"/>
    </row>
    <row r="616" spans="11:13" ht="15.75" customHeight="1" x14ac:dyDescent="0.25">
      <c r="K616" s="1"/>
      <c r="L616" s="1"/>
      <c r="M616" s="1"/>
    </row>
    <row r="617" spans="11:13" ht="15.75" customHeight="1" x14ac:dyDescent="0.25">
      <c r="K617" s="1"/>
      <c r="L617" s="1"/>
      <c r="M617" s="1"/>
    </row>
    <row r="618" spans="11:13" ht="15.75" customHeight="1" x14ac:dyDescent="0.25">
      <c r="K618" s="1"/>
      <c r="L618" s="1"/>
      <c r="M618" s="1"/>
    </row>
    <row r="619" spans="11:13" ht="15.75" customHeight="1" x14ac:dyDescent="0.25">
      <c r="K619" s="1"/>
      <c r="L619" s="1"/>
      <c r="M619" s="1"/>
    </row>
    <row r="620" spans="11:13" ht="15.75" customHeight="1" x14ac:dyDescent="0.25">
      <c r="K620" s="1"/>
      <c r="L620" s="1"/>
      <c r="M620" s="1"/>
    </row>
    <row r="621" spans="11:13" ht="15.75" customHeight="1" x14ac:dyDescent="0.25">
      <c r="K621" s="1"/>
      <c r="L621" s="1"/>
      <c r="M621" s="1"/>
    </row>
    <row r="622" spans="11:13" ht="15.75" customHeight="1" x14ac:dyDescent="0.25">
      <c r="K622" s="1"/>
      <c r="L622" s="1"/>
      <c r="M622" s="1"/>
    </row>
    <row r="623" spans="11:13" ht="15.75" customHeight="1" x14ac:dyDescent="0.25">
      <c r="K623" s="1"/>
      <c r="L623" s="1"/>
      <c r="M623" s="1"/>
    </row>
    <row r="624" spans="11:13" ht="15.75" customHeight="1" x14ac:dyDescent="0.25">
      <c r="K624" s="1"/>
      <c r="L624" s="1"/>
      <c r="M624" s="1"/>
    </row>
    <row r="625" spans="11:13" ht="15.75" customHeight="1" x14ac:dyDescent="0.25">
      <c r="K625" s="1"/>
      <c r="L625" s="1"/>
      <c r="M625" s="1"/>
    </row>
    <row r="626" spans="11:13" ht="15.75" customHeight="1" x14ac:dyDescent="0.25">
      <c r="K626" s="1"/>
      <c r="L626" s="1"/>
      <c r="M626" s="1"/>
    </row>
    <row r="627" spans="11:13" ht="15.75" customHeight="1" x14ac:dyDescent="0.25">
      <c r="K627" s="1"/>
      <c r="L627" s="1"/>
      <c r="M627" s="1"/>
    </row>
    <row r="628" spans="11:13" ht="15.75" customHeight="1" x14ac:dyDescent="0.25">
      <c r="K628" s="1"/>
      <c r="L628" s="1"/>
      <c r="M628" s="1"/>
    </row>
    <row r="629" spans="11:13" ht="15.75" customHeight="1" x14ac:dyDescent="0.25">
      <c r="K629" s="1"/>
      <c r="L629" s="1"/>
      <c r="M629" s="1"/>
    </row>
    <row r="630" spans="11:13" ht="15.75" customHeight="1" x14ac:dyDescent="0.25">
      <c r="K630" s="1"/>
      <c r="L630" s="1"/>
      <c r="M630" s="1"/>
    </row>
    <row r="631" spans="11:13" ht="15.75" customHeight="1" x14ac:dyDescent="0.25">
      <c r="K631" s="1"/>
      <c r="L631" s="1"/>
      <c r="M631" s="1"/>
    </row>
    <row r="632" spans="11:13" ht="15.75" customHeight="1" x14ac:dyDescent="0.25">
      <c r="K632" s="1"/>
      <c r="L632" s="1"/>
      <c r="M632" s="1"/>
    </row>
    <row r="633" spans="11:13" ht="15.75" customHeight="1" x14ac:dyDescent="0.25">
      <c r="K633" s="1"/>
      <c r="L633" s="1"/>
      <c r="M633" s="1"/>
    </row>
    <row r="634" spans="11:13" ht="15.75" customHeight="1" x14ac:dyDescent="0.25">
      <c r="K634" s="1"/>
      <c r="L634" s="1"/>
      <c r="M634" s="1"/>
    </row>
    <row r="635" spans="11:13" ht="15.75" customHeight="1" x14ac:dyDescent="0.25">
      <c r="K635" s="1"/>
      <c r="L635" s="1"/>
      <c r="M635" s="1"/>
    </row>
    <row r="636" spans="11:13" ht="15.75" customHeight="1" x14ac:dyDescent="0.25">
      <c r="K636" s="1"/>
      <c r="L636" s="1"/>
      <c r="M636" s="1"/>
    </row>
    <row r="637" spans="11:13" ht="15.75" customHeight="1" x14ac:dyDescent="0.25">
      <c r="K637" s="1"/>
      <c r="L637" s="1"/>
      <c r="M637" s="1"/>
    </row>
    <row r="638" spans="11:13" ht="15.75" customHeight="1" x14ac:dyDescent="0.25">
      <c r="K638" s="1"/>
      <c r="L638" s="1"/>
      <c r="M638" s="1"/>
    </row>
    <row r="639" spans="11:13" ht="15.75" customHeight="1" x14ac:dyDescent="0.25">
      <c r="K639" s="1"/>
      <c r="L639" s="1"/>
      <c r="M639" s="1"/>
    </row>
    <row r="640" spans="11:13" ht="15.75" customHeight="1" x14ac:dyDescent="0.25">
      <c r="K640" s="1"/>
      <c r="L640" s="1"/>
      <c r="M640" s="1"/>
    </row>
    <row r="641" spans="11:13" ht="15.75" customHeight="1" x14ac:dyDescent="0.25">
      <c r="K641" s="1"/>
      <c r="L641" s="1"/>
      <c r="M641" s="1"/>
    </row>
    <row r="642" spans="11:13" ht="15.75" customHeight="1" x14ac:dyDescent="0.25">
      <c r="K642" s="1"/>
      <c r="L642" s="1"/>
      <c r="M642" s="1"/>
    </row>
    <row r="643" spans="11:13" ht="15.75" customHeight="1" x14ac:dyDescent="0.25">
      <c r="K643" s="1"/>
      <c r="L643" s="1"/>
      <c r="M643" s="1"/>
    </row>
    <row r="644" spans="11:13" ht="15.75" customHeight="1" x14ac:dyDescent="0.25">
      <c r="K644" s="1"/>
      <c r="L644" s="1"/>
      <c r="M644" s="1"/>
    </row>
    <row r="645" spans="11:13" ht="15.75" customHeight="1" x14ac:dyDescent="0.25">
      <c r="K645" s="1"/>
      <c r="L645" s="1"/>
      <c r="M645" s="1"/>
    </row>
    <row r="646" spans="11:13" ht="15.75" customHeight="1" x14ac:dyDescent="0.25">
      <c r="K646" s="1"/>
      <c r="L646" s="1"/>
      <c r="M646" s="1"/>
    </row>
    <row r="647" spans="11:13" ht="15.75" customHeight="1" x14ac:dyDescent="0.25">
      <c r="K647" s="1"/>
      <c r="L647" s="1"/>
      <c r="M647" s="1"/>
    </row>
    <row r="648" spans="11:13" ht="15.75" customHeight="1" x14ac:dyDescent="0.25">
      <c r="K648" s="1"/>
      <c r="L648" s="1"/>
      <c r="M648" s="1"/>
    </row>
    <row r="649" spans="11:13" ht="15.75" customHeight="1" x14ac:dyDescent="0.25">
      <c r="K649" s="1"/>
      <c r="L649" s="1"/>
      <c r="M649" s="1"/>
    </row>
    <row r="650" spans="11:13" ht="15.75" customHeight="1" x14ac:dyDescent="0.25">
      <c r="K650" s="1"/>
      <c r="L650" s="1"/>
      <c r="M650" s="1"/>
    </row>
    <row r="651" spans="11:13" ht="15.75" customHeight="1" x14ac:dyDescent="0.25">
      <c r="K651" s="1"/>
      <c r="L651" s="1"/>
      <c r="M651" s="1"/>
    </row>
    <row r="652" spans="11:13" ht="15.75" customHeight="1" x14ac:dyDescent="0.25">
      <c r="K652" s="1"/>
      <c r="L652" s="1"/>
      <c r="M652" s="1"/>
    </row>
    <row r="653" spans="11:13" ht="15.75" customHeight="1" x14ac:dyDescent="0.25">
      <c r="K653" s="1"/>
      <c r="L653" s="1"/>
      <c r="M653" s="1"/>
    </row>
    <row r="654" spans="11:13" ht="15.75" customHeight="1" x14ac:dyDescent="0.25">
      <c r="K654" s="1"/>
      <c r="L654" s="1"/>
      <c r="M654" s="1"/>
    </row>
    <row r="655" spans="11:13" ht="15.75" customHeight="1" x14ac:dyDescent="0.25">
      <c r="K655" s="1"/>
      <c r="L655" s="1"/>
      <c r="M655" s="1"/>
    </row>
    <row r="656" spans="11:13" ht="15.75" customHeight="1" x14ac:dyDescent="0.25">
      <c r="K656" s="1"/>
      <c r="L656" s="1"/>
      <c r="M656" s="1"/>
    </row>
    <row r="657" spans="11:13" ht="15.75" customHeight="1" x14ac:dyDescent="0.25">
      <c r="K657" s="1"/>
      <c r="L657" s="1"/>
      <c r="M657" s="1"/>
    </row>
    <row r="658" spans="11:13" ht="15.75" customHeight="1" x14ac:dyDescent="0.25">
      <c r="K658" s="1"/>
      <c r="L658" s="1"/>
      <c r="M658" s="1"/>
    </row>
    <row r="659" spans="11:13" ht="15.75" customHeight="1" x14ac:dyDescent="0.25">
      <c r="K659" s="1"/>
      <c r="L659" s="1"/>
      <c r="M659" s="1"/>
    </row>
    <row r="660" spans="11:13" ht="15.75" customHeight="1" x14ac:dyDescent="0.25">
      <c r="K660" s="1"/>
      <c r="L660" s="1"/>
      <c r="M660" s="1"/>
    </row>
    <row r="661" spans="11:13" ht="15.75" customHeight="1" x14ac:dyDescent="0.25">
      <c r="K661" s="1"/>
      <c r="L661" s="1"/>
      <c r="M661" s="1"/>
    </row>
    <row r="662" spans="11:13" ht="15.75" customHeight="1" x14ac:dyDescent="0.25">
      <c r="K662" s="1"/>
      <c r="L662" s="1"/>
      <c r="M662" s="1"/>
    </row>
    <row r="663" spans="11:13" ht="15.75" customHeight="1" x14ac:dyDescent="0.25">
      <c r="K663" s="1"/>
      <c r="L663" s="1"/>
      <c r="M663" s="1"/>
    </row>
    <row r="664" spans="11:13" ht="15.75" customHeight="1" x14ac:dyDescent="0.25">
      <c r="K664" s="1"/>
      <c r="L664" s="1"/>
      <c r="M664" s="1"/>
    </row>
    <row r="665" spans="11:13" ht="15.75" customHeight="1" x14ac:dyDescent="0.25">
      <c r="K665" s="1"/>
      <c r="L665" s="1"/>
      <c r="M665" s="1"/>
    </row>
    <row r="666" spans="11:13" ht="15.75" customHeight="1" x14ac:dyDescent="0.25">
      <c r="K666" s="1"/>
      <c r="L666" s="1"/>
      <c r="M666" s="1"/>
    </row>
    <row r="667" spans="11:13" ht="15.75" customHeight="1" x14ac:dyDescent="0.25">
      <c r="K667" s="1"/>
      <c r="L667" s="1"/>
      <c r="M667" s="1"/>
    </row>
    <row r="668" spans="11:13" ht="15.75" customHeight="1" x14ac:dyDescent="0.25">
      <c r="K668" s="1"/>
      <c r="L668" s="1"/>
      <c r="M668" s="1"/>
    </row>
    <row r="669" spans="11:13" ht="15.75" customHeight="1" x14ac:dyDescent="0.25">
      <c r="K669" s="1"/>
      <c r="L669" s="1"/>
      <c r="M669" s="1"/>
    </row>
    <row r="670" spans="11:13" ht="15.75" customHeight="1" x14ac:dyDescent="0.25">
      <c r="K670" s="1"/>
      <c r="L670" s="1"/>
      <c r="M670" s="1"/>
    </row>
    <row r="671" spans="11:13" ht="15.75" customHeight="1" x14ac:dyDescent="0.25">
      <c r="K671" s="1"/>
      <c r="L671" s="1"/>
      <c r="M671" s="1"/>
    </row>
    <row r="672" spans="11:13" ht="15.75" customHeight="1" x14ac:dyDescent="0.25">
      <c r="K672" s="1"/>
      <c r="L672" s="1"/>
      <c r="M672" s="1"/>
    </row>
    <row r="673" spans="11:13" ht="15.75" customHeight="1" x14ac:dyDescent="0.25">
      <c r="K673" s="1"/>
      <c r="L673" s="1"/>
      <c r="M673" s="1"/>
    </row>
    <row r="674" spans="11:13" ht="15.75" customHeight="1" x14ac:dyDescent="0.25">
      <c r="K674" s="1"/>
      <c r="L674" s="1"/>
      <c r="M674" s="1"/>
    </row>
    <row r="675" spans="11:13" ht="15.75" customHeight="1" x14ac:dyDescent="0.25">
      <c r="K675" s="1"/>
      <c r="L675" s="1"/>
      <c r="M675" s="1"/>
    </row>
    <row r="676" spans="11:13" ht="15.75" customHeight="1" x14ac:dyDescent="0.25">
      <c r="K676" s="1"/>
      <c r="L676" s="1"/>
      <c r="M676" s="1"/>
    </row>
    <row r="677" spans="11:13" ht="15.75" customHeight="1" x14ac:dyDescent="0.25">
      <c r="K677" s="1"/>
      <c r="L677" s="1"/>
      <c r="M677" s="1"/>
    </row>
    <row r="678" spans="11:13" ht="15.75" customHeight="1" x14ac:dyDescent="0.25">
      <c r="K678" s="1"/>
      <c r="L678" s="1"/>
      <c r="M678" s="1"/>
    </row>
    <row r="679" spans="11:13" ht="15.75" customHeight="1" x14ac:dyDescent="0.25">
      <c r="K679" s="1"/>
      <c r="L679" s="1"/>
      <c r="M679" s="1"/>
    </row>
    <row r="680" spans="11:13" ht="15.75" customHeight="1" x14ac:dyDescent="0.25">
      <c r="K680" s="1"/>
      <c r="L680" s="1"/>
      <c r="M680" s="1"/>
    </row>
    <row r="681" spans="11:13" ht="15.75" customHeight="1" x14ac:dyDescent="0.25">
      <c r="K681" s="1"/>
      <c r="L681" s="1"/>
      <c r="M681" s="1"/>
    </row>
    <row r="682" spans="11:13" ht="15.75" customHeight="1" x14ac:dyDescent="0.25">
      <c r="K682" s="1"/>
      <c r="L682" s="1"/>
      <c r="M682" s="1"/>
    </row>
    <row r="683" spans="11:13" ht="15.75" customHeight="1" x14ac:dyDescent="0.25">
      <c r="K683" s="1"/>
      <c r="L683" s="1"/>
      <c r="M683" s="1"/>
    </row>
    <row r="684" spans="11:13" ht="15.75" customHeight="1" x14ac:dyDescent="0.25">
      <c r="K684" s="1"/>
      <c r="L684" s="1"/>
      <c r="M684" s="1"/>
    </row>
    <row r="685" spans="11:13" ht="15.75" customHeight="1" x14ac:dyDescent="0.25">
      <c r="K685" s="1"/>
      <c r="L685" s="1"/>
      <c r="M685" s="1"/>
    </row>
    <row r="686" spans="11:13" ht="15.75" customHeight="1" x14ac:dyDescent="0.25">
      <c r="K686" s="1"/>
      <c r="L686" s="1"/>
      <c r="M686" s="1"/>
    </row>
    <row r="687" spans="11:13" ht="15.75" customHeight="1" x14ac:dyDescent="0.25">
      <c r="K687" s="1"/>
      <c r="L687" s="1"/>
      <c r="M687" s="1"/>
    </row>
    <row r="688" spans="11:13" ht="15.75" customHeight="1" x14ac:dyDescent="0.25">
      <c r="K688" s="1"/>
      <c r="L688" s="1"/>
      <c r="M688" s="1"/>
    </row>
    <row r="689" spans="11:13" ht="15.75" customHeight="1" x14ac:dyDescent="0.25">
      <c r="K689" s="1"/>
      <c r="L689" s="1"/>
      <c r="M689" s="1"/>
    </row>
    <row r="690" spans="11:13" ht="15.75" customHeight="1" x14ac:dyDescent="0.25">
      <c r="K690" s="1"/>
      <c r="L690" s="1"/>
      <c r="M690" s="1"/>
    </row>
    <row r="691" spans="11:13" ht="15.75" customHeight="1" x14ac:dyDescent="0.25">
      <c r="K691" s="1"/>
      <c r="L691" s="1"/>
      <c r="M691" s="1"/>
    </row>
    <row r="692" spans="11:13" ht="15.75" customHeight="1" x14ac:dyDescent="0.25">
      <c r="K692" s="1"/>
      <c r="L692" s="1"/>
      <c r="M692" s="1"/>
    </row>
    <row r="693" spans="11:13" ht="15.75" customHeight="1" x14ac:dyDescent="0.25">
      <c r="K693" s="1"/>
      <c r="L693" s="1"/>
      <c r="M693" s="1"/>
    </row>
    <row r="694" spans="11:13" ht="15.75" customHeight="1" x14ac:dyDescent="0.25">
      <c r="K694" s="1"/>
      <c r="L694" s="1"/>
      <c r="M694" s="1"/>
    </row>
    <row r="695" spans="11:13" ht="15.75" customHeight="1" x14ac:dyDescent="0.25">
      <c r="K695" s="1"/>
      <c r="L695" s="1"/>
      <c r="M695" s="1"/>
    </row>
    <row r="696" spans="11:13" ht="15.75" customHeight="1" x14ac:dyDescent="0.25">
      <c r="K696" s="1"/>
      <c r="L696" s="1"/>
      <c r="M696" s="1"/>
    </row>
    <row r="697" spans="11:13" ht="15.75" customHeight="1" x14ac:dyDescent="0.25">
      <c r="K697" s="1"/>
      <c r="L697" s="1"/>
      <c r="M697" s="1"/>
    </row>
    <row r="698" spans="11:13" ht="15.75" customHeight="1" x14ac:dyDescent="0.25">
      <c r="K698" s="1"/>
      <c r="L698" s="1"/>
      <c r="M698" s="1"/>
    </row>
    <row r="699" spans="11:13" ht="15.75" customHeight="1" x14ac:dyDescent="0.25">
      <c r="K699" s="1"/>
      <c r="L699" s="1"/>
      <c r="M699" s="1"/>
    </row>
    <row r="700" spans="11:13" ht="15.75" customHeight="1" x14ac:dyDescent="0.25">
      <c r="K700" s="1"/>
      <c r="L700" s="1"/>
      <c r="M700" s="1"/>
    </row>
    <row r="701" spans="11:13" ht="15.75" customHeight="1" x14ac:dyDescent="0.25">
      <c r="K701" s="1"/>
      <c r="L701" s="1"/>
      <c r="M701" s="1"/>
    </row>
    <row r="702" spans="11:13" ht="15.75" customHeight="1" x14ac:dyDescent="0.25">
      <c r="K702" s="1"/>
      <c r="L702" s="1"/>
      <c r="M702" s="1"/>
    </row>
    <row r="703" spans="11:13" ht="15.75" customHeight="1" x14ac:dyDescent="0.25">
      <c r="K703" s="1"/>
      <c r="L703" s="1"/>
      <c r="M703" s="1"/>
    </row>
    <row r="704" spans="11:13" ht="15.75" customHeight="1" x14ac:dyDescent="0.25">
      <c r="K704" s="1"/>
      <c r="L704" s="1"/>
      <c r="M704" s="1"/>
    </row>
    <row r="705" spans="11:13" ht="15.75" customHeight="1" x14ac:dyDescent="0.25">
      <c r="K705" s="1"/>
      <c r="L705" s="1"/>
      <c r="M705" s="1"/>
    </row>
    <row r="706" spans="11:13" ht="15.75" customHeight="1" x14ac:dyDescent="0.25">
      <c r="K706" s="1"/>
      <c r="L706" s="1"/>
      <c r="M706" s="1"/>
    </row>
    <row r="707" spans="11:13" ht="15.75" customHeight="1" x14ac:dyDescent="0.25">
      <c r="K707" s="1"/>
      <c r="L707" s="1"/>
      <c r="M707" s="1"/>
    </row>
    <row r="708" spans="11:13" ht="15.75" customHeight="1" x14ac:dyDescent="0.25">
      <c r="K708" s="1"/>
      <c r="L708" s="1"/>
      <c r="M708" s="1"/>
    </row>
    <row r="709" spans="11:13" ht="15.75" customHeight="1" x14ac:dyDescent="0.25">
      <c r="K709" s="1"/>
      <c r="L709" s="1"/>
      <c r="M709" s="1"/>
    </row>
    <row r="710" spans="11:13" ht="15.75" customHeight="1" x14ac:dyDescent="0.25">
      <c r="K710" s="1"/>
      <c r="L710" s="1"/>
      <c r="M710" s="1"/>
    </row>
    <row r="711" spans="11:13" ht="15.75" customHeight="1" x14ac:dyDescent="0.25">
      <c r="K711" s="1"/>
      <c r="L711" s="1"/>
      <c r="M711" s="1"/>
    </row>
    <row r="712" spans="11:13" ht="15.75" customHeight="1" x14ac:dyDescent="0.25">
      <c r="K712" s="1"/>
      <c r="L712" s="1"/>
      <c r="M712" s="1"/>
    </row>
    <row r="713" spans="11:13" ht="15.75" customHeight="1" x14ac:dyDescent="0.25">
      <c r="K713" s="1"/>
      <c r="L713" s="1"/>
      <c r="M713" s="1"/>
    </row>
    <row r="714" spans="11:13" ht="15.75" customHeight="1" x14ac:dyDescent="0.25">
      <c r="K714" s="1"/>
      <c r="L714" s="1"/>
      <c r="M714" s="1"/>
    </row>
    <row r="715" spans="11:13" ht="15.75" customHeight="1" x14ac:dyDescent="0.25">
      <c r="K715" s="1"/>
      <c r="L715" s="1"/>
      <c r="M715" s="1"/>
    </row>
    <row r="716" spans="11:13" ht="15.75" customHeight="1" x14ac:dyDescent="0.25">
      <c r="K716" s="1"/>
      <c r="L716" s="1"/>
      <c r="M716" s="1"/>
    </row>
    <row r="717" spans="11:13" ht="15.75" customHeight="1" x14ac:dyDescent="0.25">
      <c r="K717" s="1"/>
      <c r="L717" s="1"/>
      <c r="M717" s="1"/>
    </row>
    <row r="718" spans="11:13" ht="15.75" customHeight="1" x14ac:dyDescent="0.25">
      <c r="K718" s="1"/>
      <c r="L718" s="1"/>
      <c r="M718" s="1"/>
    </row>
    <row r="719" spans="11:13" ht="15.75" customHeight="1" x14ac:dyDescent="0.25">
      <c r="K719" s="1"/>
      <c r="L719" s="1"/>
      <c r="M719" s="1"/>
    </row>
    <row r="720" spans="11:13" ht="15.75" customHeight="1" x14ac:dyDescent="0.25">
      <c r="K720" s="1"/>
      <c r="L720" s="1"/>
      <c r="M720" s="1"/>
    </row>
    <row r="721" spans="11:13" ht="15.75" customHeight="1" x14ac:dyDescent="0.25">
      <c r="K721" s="1"/>
      <c r="L721" s="1"/>
      <c r="M721" s="1"/>
    </row>
    <row r="722" spans="11:13" ht="15.75" customHeight="1" x14ac:dyDescent="0.25">
      <c r="K722" s="1"/>
      <c r="L722" s="1"/>
      <c r="M722" s="1"/>
    </row>
    <row r="723" spans="11:13" ht="15.75" customHeight="1" x14ac:dyDescent="0.25">
      <c r="K723" s="1"/>
      <c r="L723" s="1"/>
      <c r="M723" s="1"/>
    </row>
    <row r="724" spans="11:13" ht="15.75" customHeight="1" x14ac:dyDescent="0.25">
      <c r="K724" s="1"/>
      <c r="L724" s="1"/>
      <c r="M724" s="1"/>
    </row>
    <row r="725" spans="11:13" ht="15.75" customHeight="1" x14ac:dyDescent="0.25">
      <c r="K725" s="1"/>
      <c r="L725" s="1"/>
      <c r="M725" s="1"/>
    </row>
    <row r="726" spans="11:13" ht="15.75" customHeight="1" x14ac:dyDescent="0.25">
      <c r="K726" s="1"/>
      <c r="L726" s="1"/>
      <c r="M726" s="1"/>
    </row>
    <row r="727" spans="11:13" ht="15.75" customHeight="1" x14ac:dyDescent="0.25">
      <c r="K727" s="1"/>
      <c r="L727" s="1"/>
      <c r="M727" s="1"/>
    </row>
    <row r="728" spans="11:13" ht="15.75" customHeight="1" x14ac:dyDescent="0.25">
      <c r="K728" s="1"/>
      <c r="L728" s="1"/>
      <c r="M728" s="1"/>
    </row>
    <row r="729" spans="11:13" ht="15.75" customHeight="1" x14ac:dyDescent="0.25">
      <c r="K729" s="1"/>
      <c r="L729" s="1"/>
      <c r="M729" s="1"/>
    </row>
    <row r="730" spans="11:13" ht="15.75" customHeight="1" x14ac:dyDescent="0.25">
      <c r="K730" s="1"/>
      <c r="L730" s="1"/>
      <c r="M730" s="1"/>
    </row>
    <row r="731" spans="11:13" ht="15.75" customHeight="1" x14ac:dyDescent="0.25">
      <c r="K731" s="1"/>
      <c r="L731" s="1"/>
      <c r="M731" s="1"/>
    </row>
    <row r="732" spans="11:13" ht="15.75" customHeight="1" x14ac:dyDescent="0.25">
      <c r="K732" s="1"/>
      <c r="L732" s="1"/>
      <c r="M732" s="1"/>
    </row>
    <row r="733" spans="11:13" ht="15.75" customHeight="1" x14ac:dyDescent="0.25">
      <c r="K733" s="1"/>
      <c r="L733" s="1"/>
      <c r="M733" s="1"/>
    </row>
    <row r="734" spans="11:13" ht="15.75" customHeight="1" x14ac:dyDescent="0.25">
      <c r="K734" s="1"/>
      <c r="L734" s="1"/>
      <c r="M734" s="1"/>
    </row>
    <row r="735" spans="11:13" ht="15.75" customHeight="1" x14ac:dyDescent="0.25">
      <c r="K735" s="1"/>
      <c r="L735" s="1"/>
      <c r="M735" s="1"/>
    </row>
    <row r="736" spans="11:13" ht="15.75" customHeight="1" x14ac:dyDescent="0.25">
      <c r="K736" s="1"/>
      <c r="L736" s="1"/>
      <c r="M736" s="1"/>
    </row>
    <row r="737" spans="11:13" ht="15.75" customHeight="1" x14ac:dyDescent="0.25">
      <c r="K737" s="1"/>
      <c r="L737" s="1"/>
      <c r="M737" s="1"/>
    </row>
    <row r="738" spans="11:13" ht="15.75" customHeight="1" x14ac:dyDescent="0.25">
      <c r="K738" s="1"/>
      <c r="L738" s="1"/>
      <c r="M738" s="1"/>
    </row>
    <row r="739" spans="11:13" ht="15.75" customHeight="1" x14ac:dyDescent="0.25">
      <c r="K739" s="1"/>
      <c r="L739" s="1"/>
      <c r="M739" s="1"/>
    </row>
    <row r="740" spans="11:13" ht="15.75" customHeight="1" x14ac:dyDescent="0.25">
      <c r="K740" s="1"/>
      <c r="L740" s="1"/>
      <c r="M740" s="1"/>
    </row>
    <row r="741" spans="11:13" ht="15.75" customHeight="1" x14ac:dyDescent="0.25">
      <c r="K741" s="1"/>
      <c r="L741" s="1"/>
      <c r="M741" s="1"/>
    </row>
    <row r="742" spans="11:13" ht="15.75" customHeight="1" x14ac:dyDescent="0.25">
      <c r="K742" s="1"/>
      <c r="L742" s="1"/>
      <c r="M742" s="1"/>
    </row>
    <row r="743" spans="11:13" ht="15.75" customHeight="1" x14ac:dyDescent="0.25">
      <c r="K743" s="1"/>
      <c r="L743" s="1"/>
      <c r="M743" s="1"/>
    </row>
    <row r="744" spans="11:13" ht="15.75" customHeight="1" x14ac:dyDescent="0.25">
      <c r="K744" s="1"/>
      <c r="L744" s="1"/>
      <c r="M744" s="1"/>
    </row>
    <row r="745" spans="11:13" ht="15.75" customHeight="1" x14ac:dyDescent="0.25">
      <c r="K745" s="1"/>
      <c r="L745" s="1"/>
      <c r="M745" s="1"/>
    </row>
    <row r="746" spans="11:13" ht="15.75" customHeight="1" x14ac:dyDescent="0.25">
      <c r="K746" s="1"/>
      <c r="L746" s="1"/>
      <c r="M746" s="1"/>
    </row>
    <row r="747" spans="11:13" ht="15.75" customHeight="1" x14ac:dyDescent="0.25">
      <c r="K747" s="1"/>
      <c r="L747" s="1"/>
      <c r="M747" s="1"/>
    </row>
    <row r="748" spans="11:13" ht="15.75" customHeight="1" x14ac:dyDescent="0.25">
      <c r="K748" s="1"/>
      <c r="L748" s="1"/>
      <c r="M748" s="1"/>
    </row>
    <row r="749" spans="11:13" ht="15.75" customHeight="1" x14ac:dyDescent="0.25">
      <c r="K749" s="1"/>
      <c r="L749" s="1"/>
      <c r="M749" s="1"/>
    </row>
    <row r="750" spans="11:13" ht="15.75" customHeight="1" x14ac:dyDescent="0.25">
      <c r="K750" s="1"/>
      <c r="L750" s="1"/>
      <c r="M750" s="1"/>
    </row>
    <row r="751" spans="11:13" ht="15.75" customHeight="1" x14ac:dyDescent="0.25">
      <c r="K751" s="1"/>
      <c r="L751" s="1"/>
      <c r="M751" s="1"/>
    </row>
    <row r="752" spans="11:13" ht="15.75" customHeight="1" x14ac:dyDescent="0.25">
      <c r="K752" s="1"/>
      <c r="L752" s="1"/>
      <c r="M752" s="1"/>
    </row>
    <row r="753" spans="11:13" ht="15.75" customHeight="1" x14ac:dyDescent="0.25">
      <c r="K753" s="1"/>
      <c r="L753" s="1"/>
      <c r="M753" s="1"/>
    </row>
    <row r="754" spans="11:13" ht="15.75" customHeight="1" x14ac:dyDescent="0.25">
      <c r="K754" s="1"/>
      <c r="L754" s="1"/>
      <c r="M754" s="1"/>
    </row>
    <row r="755" spans="11:13" ht="15.75" customHeight="1" x14ac:dyDescent="0.25">
      <c r="K755" s="1"/>
      <c r="L755" s="1"/>
      <c r="M755" s="1"/>
    </row>
    <row r="756" spans="11:13" ht="15.75" customHeight="1" x14ac:dyDescent="0.25">
      <c r="K756" s="1"/>
      <c r="L756" s="1"/>
      <c r="M756" s="1"/>
    </row>
    <row r="757" spans="11:13" ht="15.75" customHeight="1" x14ac:dyDescent="0.25">
      <c r="K757" s="1"/>
      <c r="L757" s="1"/>
      <c r="M757" s="1"/>
    </row>
    <row r="758" spans="11:13" ht="15.75" customHeight="1" x14ac:dyDescent="0.25">
      <c r="K758" s="1"/>
      <c r="L758" s="1"/>
      <c r="M758" s="1"/>
    </row>
    <row r="759" spans="11:13" ht="15.75" customHeight="1" x14ac:dyDescent="0.25">
      <c r="K759" s="1"/>
      <c r="L759" s="1"/>
      <c r="M759" s="1"/>
    </row>
    <row r="760" spans="11:13" ht="15.75" customHeight="1" x14ac:dyDescent="0.25">
      <c r="K760" s="1"/>
      <c r="L760" s="1"/>
      <c r="M760" s="1"/>
    </row>
    <row r="761" spans="11:13" ht="15.75" customHeight="1" x14ac:dyDescent="0.25">
      <c r="K761" s="1"/>
      <c r="L761" s="1"/>
      <c r="M761" s="1"/>
    </row>
    <row r="762" spans="11:13" ht="15.75" customHeight="1" x14ac:dyDescent="0.25">
      <c r="K762" s="1"/>
      <c r="L762" s="1"/>
      <c r="M762" s="1"/>
    </row>
    <row r="763" spans="11:13" ht="15.75" customHeight="1" x14ac:dyDescent="0.25">
      <c r="K763" s="1"/>
      <c r="L763" s="1"/>
      <c r="M763" s="1"/>
    </row>
    <row r="764" spans="11:13" ht="15.75" customHeight="1" x14ac:dyDescent="0.25">
      <c r="K764" s="1"/>
      <c r="L764" s="1"/>
      <c r="M764" s="1"/>
    </row>
    <row r="765" spans="11:13" ht="15.75" customHeight="1" x14ac:dyDescent="0.25">
      <c r="K765" s="1"/>
      <c r="L765" s="1"/>
      <c r="M765" s="1"/>
    </row>
    <row r="766" spans="11:13" ht="15.75" customHeight="1" x14ac:dyDescent="0.25">
      <c r="K766" s="1"/>
      <c r="L766" s="1"/>
      <c r="M766" s="1"/>
    </row>
    <row r="767" spans="11:13" ht="15.75" customHeight="1" x14ac:dyDescent="0.25">
      <c r="K767" s="1"/>
      <c r="L767" s="1"/>
      <c r="M767" s="1"/>
    </row>
    <row r="768" spans="11:13" ht="15.75" customHeight="1" x14ac:dyDescent="0.25">
      <c r="K768" s="1"/>
      <c r="L768" s="1"/>
      <c r="M768" s="1"/>
    </row>
    <row r="769" spans="11:13" ht="15.75" customHeight="1" x14ac:dyDescent="0.25">
      <c r="K769" s="1"/>
      <c r="L769" s="1"/>
      <c r="M769" s="1"/>
    </row>
    <row r="770" spans="11:13" ht="15.75" customHeight="1" x14ac:dyDescent="0.25">
      <c r="K770" s="1"/>
      <c r="L770" s="1"/>
      <c r="M770" s="1"/>
    </row>
    <row r="771" spans="11:13" ht="15.75" customHeight="1" x14ac:dyDescent="0.25">
      <c r="K771" s="1"/>
      <c r="L771" s="1"/>
      <c r="M771" s="1"/>
    </row>
    <row r="772" spans="11:13" ht="15.75" customHeight="1" x14ac:dyDescent="0.25">
      <c r="K772" s="1"/>
      <c r="L772" s="1"/>
      <c r="M772" s="1"/>
    </row>
    <row r="773" spans="11:13" ht="15.75" customHeight="1" x14ac:dyDescent="0.25">
      <c r="K773" s="1"/>
      <c r="L773" s="1"/>
      <c r="M773" s="1"/>
    </row>
    <row r="774" spans="11:13" ht="15.75" customHeight="1" x14ac:dyDescent="0.25">
      <c r="K774" s="1"/>
      <c r="L774" s="1"/>
      <c r="M774" s="1"/>
    </row>
    <row r="775" spans="11:13" ht="15.75" customHeight="1" x14ac:dyDescent="0.25">
      <c r="K775" s="1"/>
      <c r="L775" s="1"/>
      <c r="M775" s="1"/>
    </row>
    <row r="776" spans="11:13" ht="15.75" customHeight="1" x14ac:dyDescent="0.25">
      <c r="K776" s="1"/>
      <c r="L776" s="1"/>
      <c r="M776" s="1"/>
    </row>
    <row r="777" spans="11:13" ht="15.75" customHeight="1" x14ac:dyDescent="0.25">
      <c r="K777" s="1"/>
      <c r="L777" s="1"/>
      <c r="M777" s="1"/>
    </row>
    <row r="778" spans="11:13" ht="15.75" customHeight="1" x14ac:dyDescent="0.25">
      <c r="K778" s="1"/>
      <c r="L778" s="1"/>
      <c r="M778" s="1"/>
    </row>
    <row r="779" spans="11:13" ht="15.75" customHeight="1" x14ac:dyDescent="0.25">
      <c r="K779" s="1"/>
      <c r="L779" s="1"/>
      <c r="M779" s="1"/>
    </row>
    <row r="780" spans="11:13" ht="15.75" customHeight="1" x14ac:dyDescent="0.25">
      <c r="K780" s="1"/>
      <c r="L780" s="1"/>
      <c r="M780" s="1"/>
    </row>
    <row r="781" spans="11:13" ht="15.75" customHeight="1" x14ac:dyDescent="0.25">
      <c r="K781" s="1"/>
      <c r="L781" s="1"/>
      <c r="M781" s="1"/>
    </row>
    <row r="782" spans="11:13" ht="15.75" customHeight="1" x14ac:dyDescent="0.25">
      <c r="K782" s="1"/>
      <c r="L782" s="1"/>
      <c r="M782" s="1"/>
    </row>
    <row r="783" spans="11:13" ht="15.75" customHeight="1" x14ac:dyDescent="0.25">
      <c r="K783" s="1"/>
      <c r="L783" s="1"/>
      <c r="M783" s="1"/>
    </row>
    <row r="784" spans="11:13" ht="15.75" customHeight="1" x14ac:dyDescent="0.25">
      <c r="K784" s="1"/>
      <c r="L784" s="1"/>
      <c r="M784" s="1"/>
    </row>
    <row r="785" spans="11:13" ht="15.75" customHeight="1" x14ac:dyDescent="0.25">
      <c r="K785" s="1"/>
      <c r="L785" s="1"/>
      <c r="M785" s="1"/>
    </row>
    <row r="786" spans="11:13" ht="15.75" customHeight="1" x14ac:dyDescent="0.25">
      <c r="K786" s="1"/>
      <c r="L786" s="1"/>
      <c r="M786" s="1"/>
    </row>
    <row r="787" spans="11:13" ht="15.75" customHeight="1" x14ac:dyDescent="0.25">
      <c r="K787" s="1"/>
      <c r="L787" s="1"/>
      <c r="M787" s="1"/>
    </row>
    <row r="788" spans="11:13" ht="15.75" customHeight="1" x14ac:dyDescent="0.25">
      <c r="K788" s="1"/>
      <c r="L788" s="1"/>
      <c r="M788" s="1"/>
    </row>
    <row r="789" spans="11:13" ht="15.75" customHeight="1" x14ac:dyDescent="0.25">
      <c r="K789" s="1"/>
      <c r="L789" s="1"/>
      <c r="M789" s="1"/>
    </row>
    <row r="790" spans="11:13" ht="15.75" customHeight="1" x14ac:dyDescent="0.25">
      <c r="K790" s="1"/>
      <c r="L790" s="1"/>
      <c r="M790" s="1"/>
    </row>
    <row r="791" spans="11:13" ht="15.75" customHeight="1" x14ac:dyDescent="0.25">
      <c r="K791" s="1"/>
      <c r="L791" s="1"/>
      <c r="M791" s="1"/>
    </row>
    <row r="792" spans="11:13" ht="15.75" customHeight="1" x14ac:dyDescent="0.25">
      <c r="K792" s="1"/>
      <c r="L792" s="1"/>
      <c r="M792" s="1"/>
    </row>
    <row r="793" spans="11:13" ht="15.75" customHeight="1" x14ac:dyDescent="0.25">
      <c r="K793" s="1"/>
      <c r="L793" s="1"/>
      <c r="M793" s="1"/>
    </row>
    <row r="794" spans="11:13" ht="15.75" customHeight="1" x14ac:dyDescent="0.25">
      <c r="K794" s="1"/>
      <c r="L794" s="1"/>
      <c r="M794" s="1"/>
    </row>
    <row r="795" spans="11:13" ht="15.75" customHeight="1" x14ac:dyDescent="0.25">
      <c r="K795" s="1"/>
      <c r="L795" s="1"/>
      <c r="M795" s="1"/>
    </row>
    <row r="796" spans="11:13" ht="15.75" customHeight="1" x14ac:dyDescent="0.25">
      <c r="K796" s="1"/>
      <c r="L796" s="1"/>
      <c r="M796" s="1"/>
    </row>
    <row r="797" spans="11:13" ht="15.75" customHeight="1" x14ac:dyDescent="0.25">
      <c r="K797" s="1"/>
      <c r="L797" s="1"/>
      <c r="M797" s="1"/>
    </row>
    <row r="798" spans="11:13" ht="15.75" customHeight="1" x14ac:dyDescent="0.25">
      <c r="K798" s="1"/>
      <c r="L798" s="1"/>
      <c r="M798" s="1"/>
    </row>
    <row r="799" spans="11:13" ht="15.75" customHeight="1" x14ac:dyDescent="0.25">
      <c r="K799" s="1"/>
      <c r="L799" s="1"/>
      <c r="M799" s="1"/>
    </row>
    <row r="800" spans="11:13" ht="15.75" customHeight="1" x14ac:dyDescent="0.25">
      <c r="K800" s="1"/>
      <c r="L800" s="1"/>
      <c r="M800" s="1"/>
    </row>
    <row r="801" spans="11:13" ht="15.75" customHeight="1" x14ac:dyDescent="0.25">
      <c r="K801" s="1"/>
      <c r="L801" s="1"/>
      <c r="M801" s="1"/>
    </row>
    <row r="802" spans="11:13" ht="15.75" customHeight="1" x14ac:dyDescent="0.25">
      <c r="K802" s="1"/>
      <c r="L802" s="1"/>
      <c r="M802" s="1"/>
    </row>
    <row r="803" spans="11:13" ht="15.75" customHeight="1" x14ac:dyDescent="0.25">
      <c r="K803" s="1"/>
      <c r="L803" s="1"/>
      <c r="M803" s="1"/>
    </row>
    <row r="804" spans="11:13" ht="15.75" customHeight="1" x14ac:dyDescent="0.25">
      <c r="K804" s="1"/>
      <c r="L804" s="1"/>
      <c r="M804" s="1"/>
    </row>
    <row r="805" spans="11:13" ht="15.75" customHeight="1" x14ac:dyDescent="0.25">
      <c r="K805" s="1"/>
      <c r="L805" s="1"/>
      <c r="M805" s="1"/>
    </row>
    <row r="806" spans="11:13" ht="15.75" customHeight="1" x14ac:dyDescent="0.25">
      <c r="K806" s="1"/>
      <c r="L806" s="1"/>
      <c r="M806" s="1"/>
    </row>
    <row r="807" spans="11:13" ht="15.75" customHeight="1" x14ac:dyDescent="0.25">
      <c r="K807" s="1"/>
      <c r="L807" s="1"/>
      <c r="M807" s="1"/>
    </row>
    <row r="808" spans="11:13" ht="15.75" customHeight="1" x14ac:dyDescent="0.25">
      <c r="K808" s="1"/>
      <c r="L808" s="1"/>
      <c r="M808" s="1"/>
    </row>
    <row r="809" spans="11:13" ht="15.75" customHeight="1" x14ac:dyDescent="0.25">
      <c r="K809" s="1"/>
      <c r="L809" s="1"/>
      <c r="M809" s="1"/>
    </row>
    <row r="810" spans="11:13" ht="15.75" customHeight="1" x14ac:dyDescent="0.25">
      <c r="K810" s="1"/>
      <c r="L810" s="1"/>
      <c r="M810" s="1"/>
    </row>
    <row r="811" spans="11:13" ht="15.75" customHeight="1" x14ac:dyDescent="0.25">
      <c r="K811" s="1"/>
      <c r="L811" s="1"/>
      <c r="M811" s="1"/>
    </row>
    <row r="812" spans="11:13" ht="15.75" customHeight="1" x14ac:dyDescent="0.25">
      <c r="K812" s="1"/>
      <c r="L812" s="1"/>
      <c r="M812" s="1"/>
    </row>
    <row r="813" spans="11:13" ht="15.75" customHeight="1" x14ac:dyDescent="0.25">
      <c r="K813" s="1"/>
      <c r="L813" s="1"/>
      <c r="M813" s="1"/>
    </row>
    <row r="814" spans="11:13" ht="15.75" customHeight="1" x14ac:dyDescent="0.25">
      <c r="K814" s="1"/>
      <c r="L814" s="1"/>
      <c r="M814" s="1"/>
    </row>
    <row r="815" spans="11:13" ht="15.75" customHeight="1" x14ac:dyDescent="0.25">
      <c r="K815" s="1"/>
      <c r="L815" s="1"/>
      <c r="M815" s="1"/>
    </row>
    <row r="816" spans="11:13" ht="15.75" customHeight="1" x14ac:dyDescent="0.25">
      <c r="K816" s="1"/>
      <c r="L816" s="1"/>
      <c r="M816" s="1"/>
    </row>
    <row r="817" spans="11:13" ht="15.75" customHeight="1" x14ac:dyDescent="0.25">
      <c r="K817" s="1"/>
      <c r="L817" s="1"/>
      <c r="M817" s="1"/>
    </row>
    <row r="818" spans="11:13" ht="15.75" customHeight="1" x14ac:dyDescent="0.25">
      <c r="K818" s="1"/>
      <c r="L818" s="1"/>
      <c r="M818" s="1"/>
    </row>
    <row r="819" spans="11:13" ht="15.75" customHeight="1" x14ac:dyDescent="0.25">
      <c r="K819" s="1"/>
      <c r="L819" s="1"/>
      <c r="M819" s="1"/>
    </row>
    <row r="820" spans="11:13" ht="15.75" customHeight="1" x14ac:dyDescent="0.25">
      <c r="K820" s="1"/>
      <c r="L820" s="1"/>
      <c r="M820" s="1"/>
    </row>
    <row r="821" spans="11:13" ht="15.75" customHeight="1" x14ac:dyDescent="0.25">
      <c r="K821" s="1"/>
      <c r="L821" s="1"/>
      <c r="M821" s="1"/>
    </row>
    <row r="822" spans="11:13" ht="15.75" customHeight="1" x14ac:dyDescent="0.25">
      <c r="K822" s="1"/>
      <c r="L822" s="1"/>
      <c r="M822" s="1"/>
    </row>
    <row r="823" spans="11:13" ht="15.75" customHeight="1" x14ac:dyDescent="0.25">
      <c r="K823" s="1"/>
      <c r="L823" s="1"/>
      <c r="M823" s="1"/>
    </row>
    <row r="824" spans="11:13" ht="15.75" customHeight="1" x14ac:dyDescent="0.25">
      <c r="K824" s="1"/>
      <c r="L824" s="1"/>
      <c r="M824" s="1"/>
    </row>
    <row r="825" spans="11:13" ht="15.75" customHeight="1" x14ac:dyDescent="0.25">
      <c r="K825" s="1"/>
      <c r="L825" s="1"/>
      <c r="M825" s="1"/>
    </row>
    <row r="826" spans="11:13" ht="15.75" customHeight="1" x14ac:dyDescent="0.25">
      <c r="K826" s="1"/>
      <c r="L826" s="1"/>
      <c r="M826" s="1"/>
    </row>
    <row r="827" spans="11:13" ht="15.75" customHeight="1" x14ac:dyDescent="0.25">
      <c r="K827" s="1"/>
      <c r="L827" s="1"/>
      <c r="M827" s="1"/>
    </row>
    <row r="828" spans="11:13" ht="15.75" customHeight="1" x14ac:dyDescent="0.25">
      <c r="K828" s="1"/>
      <c r="L828" s="1"/>
      <c r="M828" s="1"/>
    </row>
    <row r="829" spans="11:13" ht="15.75" customHeight="1" x14ac:dyDescent="0.25">
      <c r="K829" s="1"/>
      <c r="L829" s="1"/>
      <c r="M829" s="1"/>
    </row>
    <row r="830" spans="11:13" ht="15.75" customHeight="1" x14ac:dyDescent="0.25">
      <c r="K830" s="1"/>
      <c r="L830" s="1"/>
      <c r="M830" s="1"/>
    </row>
    <row r="831" spans="11:13" ht="15.75" customHeight="1" x14ac:dyDescent="0.25">
      <c r="K831" s="1"/>
      <c r="L831" s="1"/>
      <c r="M831" s="1"/>
    </row>
    <row r="832" spans="11:13" ht="15.75" customHeight="1" x14ac:dyDescent="0.25">
      <c r="K832" s="1"/>
      <c r="L832" s="1"/>
      <c r="M832" s="1"/>
    </row>
    <row r="833" spans="11:13" ht="15.75" customHeight="1" x14ac:dyDescent="0.25">
      <c r="K833" s="1"/>
      <c r="L833" s="1"/>
      <c r="M833" s="1"/>
    </row>
    <row r="834" spans="11:13" ht="15.75" customHeight="1" x14ac:dyDescent="0.25">
      <c r="K834" s="1"/>
      <c r="L834" s="1"/>
      <c r="M834" s="1"/>
    </row>
    <row r="835" spans="11:13" ht="15.75" customHeight="1" x14ac:dyDescent="0.25">
      <c r="K835" s="1"/>
      <c r="L835" s="1"/>
      <c r="M835" s="1"/>
    </row>
    <row r="836" spans="11:13" ht="15.75" customHeight="1" x14ac:dyDescent="0.25">
      <c r="K836" s="1"/>
      <c r="L836" s="1"/>
      <c r="M836" s="1"/>
    </row>
    <row r="837" spans="11:13" ht="15.75" customHeight="1" x14ac:dyDescent="0.25">
      <c r="K837" s="1"/>
      <c r="L837" s="1"/>
      <c r="M837" s="1"/>
    </row>
    <row r="838" spans="11:13" ht="15.75" customHeight="1" x14ac:dyDescent="0.25">
      <c r="K838" s="1"/>
      <c r="L838" s="1"/>
      <c r="M838" s="1"/>
    </row>
    <row r="839" spans="11:13" ht="15.75" customHeight="1" x14ac:dyDescent="0.25">
      <c r="K839" s="1"/>
      <c r="L839" s="1"/>
      <c r="M839" s="1"/>
    </row>
    <row r="840" spans="11:13" ht="15.75" customHeight="1" x14ac:dyDescent="0.25">
      <c r="K840" s="1"/>
      <c r="L840" s="1"/>
      <c r="M840" s="1"/>
    </row>
    <row r="841" spans="11:13" ht="15.75" customHeight="1" x14ac:dyDescent="0.25">
      <c r="K841" s="1"/>
      <c r="L841" s="1"/>
      <c r="M841" s="1"/>
    </row>
    <row r="842" spans="11:13" ht="15.75" customHeight="1" x14ac:dyDescent="0.25">
      <c r="K842" s="1"/>
      <c r="L842" s="1"/>
      <c r="M842" s="1"/>
    </row>
    <row r="843" spans="11:13" ht="15.75" customHeight="1" x14ac:dyDescent="0.25">
      <c r="K843" s="1"/>
      <c r="L843" s="1"/>
      <c r="M843" s="1"/>
    </row>
    <row r="844" spans="11:13" ht="15.75" customHeight="1" x14ac:dyDescent="0.25">
      <c r="K844" s="1"/>
      <c r="L844" s="1"/>
      <c r="M844" s="1"/>
    </row>
    <row r="845" spans="11:13" ht="15.75" customHeight="1" x14ac:dyDescent="0.25">
      <c r="K845" s="1"/>
      <c r="L845" s="1"/>
      <c r="M845" s="1"/>
    </row>
    <row r="846" spans="11:13" ht="15.75" customHeight="1" x14ac:dyDescent="0.25">
      <c r="K846" s="1"/>
      <c r="L846" s="1"/>
      <c r="M846" s="1"/>
    </row>
    <row r="847" spans="11:13" ht="15.75" customHeight="1" x14ac:dyDescent="0.25">
      <c r="K847" s="1"/>
      <c r="L847" s="1"/>
      <c r="M847" s="1"/>
    </row>
    <row r="848" spans="11:13" ht="15.75" customHeight="1" x14ac:dyDescent="0.25">
      <c r="K848" s="1"/>
      <c r="L848" s="1"/>
      <c r="M848" s="1"/>
    </row>
    <row r="849" spans="11:13" ht="15.75" customHeight="1" x14ac:dyDescent="0.25">
      <c r="K849" s="1"/>
      <c r="L849" s="1"/>
      <c r="M849" s="1"/>
    </row>
    <row r="850" spans="11:13" ht="15.75" customHeight="1" x14ac:dyDescent="0.25">
      <c r="K850" s="1"/>
      <c r="L850" s="1"/>
      <c r="M850" s="1"/>
    </row>
    <row r="851" spans="11:13" ht="15.75" customHeight="1" x14ac:dyDescent="0.25">
      <c r="K851" s="1"/>
      <c r="L851" s="1"/>
      <c r="M851" s="1"/>
    </row>
    <row r="852" spans="11:13" ht="15.75" customHeight="1" x14ac:dyDescent="0.25">
      <c r="K852" s="1"/>
      <c r="L852" s="1"/>
      <c r="M852" s="1"/>
    </row>
    <row r="853" spans="11:13" ht="15.75" customHeight="1" x14ac:dyDescent="0.25">
      <c r="K853" s="1"/>
      <c r="L853" s="1"/>
      <c r="M853" s="1"/>
    </row>
    <row r="854" spans="11:13" ht="15.75" customHeight="1" x14ac:dyDescent="0.25">
      <c r="K854" s="1"/>
      <c r="L854" s="1"/>
      <c r="M854" s="1"/>
    </row>
    <row r="855" spans="11:13" ht="15.75" customHeight="1" x14ac:dyDescent="0.25">
      <c r="K855" s="1"/>
      <c r="L855" s="1"/>
      <c r="M855" s="1"/>
    </row>
    <row r="856" spans="11:13" ht="15.75" customHeight="1" x14ac:dyDescent="0.25">
      <c r="K856" s="1"/>
      <c r="L856" s="1"/>
      <c r="M856" s="1"/>
    </row>
    <row r="857" spans="11:13" ht="15.75" customHeight="1" x14ac:dyDescent="0.25">
      <c r="K857" s="1"/>
      <c r="L857" s="1"/>
      <c r="M857" s="1"/>
    </row>
    <row r="858" spans="11:13" ht="15.75" customHeight="1" x14ac:dyDescent="0.25">
      <c r="K858" s="1"/>
      <c r="L858" s="1"/>
      <c r="M858" s="1"/>
    </row>
    <row r="859" spans="11:13" ht="15.75" customHeight="1" x14ac:dyDescent="0.25">
      <c r="K859" s="1"/>
      <c r="L859" s="1"/>
      <c r="M859" s="1"/>
    </row>
    <row r="860" spans="11:13" ht="15.75" customHeight="1" x14ac:dyDescent="0.25">
      <c r="K860" s="1"/>
      <c r="L860" s="1"/>
      <c r="M860" s="1"/>
    </row>
    <row r="861" spans="11:13" ht="15.75" customHeight="1" x14ac:dyDescent="0.25">
      <c r="K861" s="1"/>
      <c r="L861" s="1"/>
      <c r="M861" s="1"/>
    </row>
    <row r="862" spans="11:13" ht="15.75" customHeight="1" x14ac:dyDescent="0.25">
      <c r="K862" s="1"/>
      <c r="L862" s="1"/>
      <c r="M862" s="1"/>
    </row>
    <row r="863" spans="11:13" ht="15.75" customHeight="1" x14ac:dyDescent="0.25">
      <c r="K863" s="1"/>
      <c r="L863" s="1"/>
      <c r="M863" s="1"/>
    </row>
    <row r="864" spans="11:13" ht="15.75" customHeight="1" x14ac:dyDescent="0.25">
      <c r="K864" s="1"/>
      <c r="L864" s="1"/>
      <c r="M864" s="1"/>
    </row>
    <row r="865" spans="11:13" ht="15.75" customHeight="1" x14ac:dyDescent="0.25">
      <c r="K865" s="1"/>
      <c r="L865" s="1"/>
      <c r="M865" s="1"/>
    </row>
    <row r="866" spans="11:13" ht="15.75" customHeight="1" x14ac:dyDescent="0.25">
      <c r="K866" s="1"/>
      <c r="L866" s="1"/>
      <c r="M866" s="1"/>
    </row>
    <row r="867" spans="11:13" ht="15.75" customHeight="1" x14ac:dyDescent="0.25">
      <c r="K867" s="1"/>
      <c r="L867" s="1"/>
      <c r="M867" s="1"/>
    </row>
    <row r="868" spans="11:13" ht="15.75" customHeight="1" x14ac:dyDescent="0.25">
      <c r="K868" s="1"/>
      <c r="L868" s="1"/>
      <c r="M868" s="1"/>
    </row>
    <row r="869" spans="11:13" ht="15.75" customHeight="1" x14ac:dyDescent="0.25">
      <c r="K869" s="1"/>
      <c r="L869" s="1"/>
      <c r="M869" s="1"/>
    </row>
    <row r="870" spans="11:13" ht="15.75" customHeight="1" x14ac:dyDescent="0.25">
      <c r="K870" s="1"/>
      <c r="L870" s="1"/>
      <c r="M870" s="1"/>
    </row>
    <row r="871" spans="11:13" ht="15.75" customHeight="1" x14ac:dyDescent="0.25">
      <c r="K871" s="1"/>
      <c r="L871" s="1"/>
      <c r="M871" s="1"/>
    </row>
    <row r="872" spans="11:13" ht="15.75" customHeight="1" x14ac:dyDescent="0.25">
      <c r="K872" s="1"/>
      <c r="L872" s="1"/>
      <c r="M872" s="1"/>
    </row>
    <row r="873" spans="11:13" ht="15.75" customHeight="1" x14ac:dyDescent="0.25">
      <c r="K873" s="1"/>
      <c r="L873" s="1"/>
      <c r="M873" s="1"/>
    </row>
    <row r="874" spans="11:13" ht="15.75" customHeight="1" x14ac:dyDescent="0.25">
      <c r="K874" s="1"/>
      <c r="L874" s="1"/>
      <c r="M874" s="1"/>
    </row>
    <row r="875" spans="11:13" ht="15.75" customHeight="1" x14ac:dyDescent="0.25">
      <c r="K875" s="1"/>
      <c r="L875" s="1"/>
      <c r="M875" s="1"/>
    </row>
    <row r="876" spans="11:13" ht="15.75" customHeight="1" x14ac:dyDescent="0.25">
      <c r="K876" s="1"/>
      <c r="L876" s="1"/>
      <c r="M876" s="1"/>
    </row>
    <row r="877" spans="11:13" ht="15.75" customHeight="1" x14ac:dyDescent="0.25">
      <c r="K877" s="1"/>
      <c r="L877" s="1"/>
      <c r="M877" s="1"/>
    </row>
    <row r="878" spans="11:13" ht="15.75" customHeight="1" x14ac:dyDescent="0.25">
      <c r="K878" s="1"/>
      <c r="L878" s="1"/>
      <c r="M878" s="1"/>
    </row>
    <row r="879" spans="11:13" ht="15.75" customHeight="1" x14ac:dyDescent="0.25">
      <c r="K879" s="1"/>
      <c r="L879" s="1"/>
      <c r="M879" s="1"/>
    </row>
    <row r="880" spans="11:13" ht="15.75" customHeight="1" x14ac:dyDescent="0.25">
      <c r="K880" s="1"/>
      <c r="L880" s="1"/>
      <c r="M880" s="1"/>
    </row>
    <row r="881" spans="11:13" ht="15.75" customHeight="1" x14ac:dyDescent="0.25">
      <c r="K881" s="1"/>
      <c r="L881" s="1"/>
      <c r="M881" s="1"/>
    </row>
    <row r="882" spans="11:13" ht="15.75" customHeight="1" x14ac:dyDescent="0.25">
      <c r="K882" s="1"/>
      <c r="L882" s="1"/>
      <c r="M882" s="1"/>
    </row>
    <row r="883" spans="11:13" ht="15.75" customHeight="1" x14ac:dyDescent="0.25">
      <c r="K883" s="1"/>
      <c r="L883" s="1"/>
      <c r="M883" s="1"/>
    </row>
    <row r="884" spans="11:13" ht="15.75" customHeight="1" x14ac:dyDescent="0.25">
      <c r="K884" s="1"/>
      <c r="L884" s="1"/>
      <c r="M884" s="1"/>
    </row>
    <row r="885" spans="11:13" ht="15.75" customHeight="1" x14ac:dyDescent="0.25">
      <c r="K885" s="1"/>
      <c r="L885" s="1"/>
      <c r="M885" s="1"/>
    </row>
    <row r="886" spans="11:13" ht="15.75" customHeight="1" x14ac:dyDescent="0.25">
      <c r="K886" s="1"/>
      <c r="L886" s="1"/>
      <c r="M886" s="1"/>
    </row>
    <row r="887" spans="11:13" ht="15.75" customHeight="1" x14ac:dyDescent="0.25">
      <c r="K887" s="1"/>
      <c r="L887" s="1"/>
      <c r="M887" s="1"/>
    </row>
    <row r="888" spans="11:13" ht="15.75" customHeight="1" x14ac:dyDescent="0.25">
      <c r="K888" s="1"/>
      <c r="L888" s="1"/>
      <c r="M888" s="1"/>
    </row>
    <row r="889" spans="11:13" ht="15.75" customHeight="1" x14ac:dyDescent="0.25">
      <c r="K889" s="1"/>
      <c r="L889" s="1"/>
      <c r="M889" s="1"/>
    </row>
    <row r="890" spans="11:13" ht="15.75" customHeight="1" x14ac:dyDescent="0.25">
      <c r="K890" s="1"/>
      <c r="L890" s="1"/>
      <c r="M890" s="1"/>
    </row>
    <row r="891" spans="11:13" ht="15.75" customHeight="1" x14ac:dyDescent="0.25">
      <c r="K891" s="1"/>
      <c r="L891" s="1"/>
      <c r="M891" s="1"/>
    </row>
    <row r="892" spans="11:13" ht="15.75" customHeight="1" x14ac:dyDescent="0.25">
      <c r="K892" s="1"/>
      <c r="L892" s="1"/>
      <c r="M892" s="1"/>
    </row>
    <row r="893" spans="11:13" ht="15.75" customHeight="1" x14ac:dyDescent="0.25">
      <c r="K893" s="1"/>
      <c r="L893" s="1"/>
      <c r="M893" s="1"/>
    </row>
    <row r="894" spans="11:13" ht="15.75" customHeight="1" x14ac:dyDescent="0.25">
      <c r="K894" s="1"/>
      <c r="L894" s="1"/>
      <c r="M894" s="1"/>
    </row>
    <row r="895" spans="11:13" ht="15.75" customHeight="1" x14ac:dyDescent="0.25">
      <c r="K895" s="1"/>
      <c r="L895" s="1"/>
      <c r="M895" s="1"/>
    </row>
    <row r="896" spans="11:13" ht="15.75" customHeight="1" x14ac:dyDescent="0.25">
      <c r="K896" s="1"/>
      <c r="L896" s="1"/>
      <c r="M896" s="1"/>
    </row>
    <row r="897" spans="11:13" ht="15.75" customHeight="1" x14ac:dyDescent="0.25">
      <c r="K897" s="1"/>
      <c r="L897" s="1"/>
      <c r="M897" s="1"/>
    </row>
    <row r="898" spans="11:13" ht="15.75" customHeight="1" x14ac:dyDescent="0.25">
      <c r="K898" s="1"/>
      <c r="L898" s="1"/>
      <c r="M898" s="1"/>
    </row>
    <row r="899" spans="11:13" ht="15.75" customHeight="1" x14ac:dyDescent="0.25">
      <c r="K899" s="1"/>
      <c r="L899" s="1"/>
      <c r="M899" s="1"/>
    </row>
    <row r="900" spans="11:13" ht="15.75" customHeight="1" x14ac:dyDescent="0.25">
      <c r="K900" s="1"/>
      <c r="L900" s="1"/>
      <c r="M900" s="1"/>
    </row>
    <row r="901" spans="11:13" ht="15.75" customHeight="1" x14ac:dyDescent="0.25">
      <c r="K901" s="1"/>
      <c r="L901" s="1"/>
      <c r="M901" s="1"/>
    </row>
    <row r="902" spans="11:13" ht="15.75" customHeight="1" x14ac:dyDescent="0.25">
      <c r="K902" s="1"/>
      <c r="L902" s="1"/>
      <c r="M902" s="1"/>
    </row>
    <row r="903" spans="11:13" ht="15.75" customHeight="1" x14ac:dyDescent="0.25">
      <c r="K903" s="1"/>
      <c r="L903" s="1"/>
      <c r="M903" s="1"/>
    </row>
    <row r="904" spans="11:13" ht="15.75" customHeight="1" x14ac:dyDescent="0.25">
      <c r="K904" s="1"/>
      <c r="L904" s="1"/>
      <c r="M904" s="1"/>
    </row>
    <row r="905" spans="11:13" ht="15.75" customHeight="1" x14ac:dyDescent="0.25">
      <c r="K905" s="1"/>
      <c r="L905" s="1"/>
      <c r="M905" s="1"/>
    </row>
    <row r="906" spans="11:13" ht="15.75" customHeight="1" x14ac:dyDescent="0.25">
      <c r="K906" s="1"/>
      <c r="L906" s="1"/>
      <c r="M906" s="1"/>
    </row>
    <row r="907" spans="11:13" ht="15.75" customHeight="1" x14ac:dyDescent="0.25">
      <c r="K907" s="1"/>
      <c r="L907" s="1"/>
      <c r="M907" s="1"/>
    </row>
    <row r="908" spans="11:13" ht="15.75" customHeight="1" x14ac:dyDescent="0.25">
      <c r="K908" s="1"/>
      <c r="L908" s="1"/>
      <c r="M908" s="1"/>
    </row>
    <row r="909" spans="11:13" ht="15.75" customHeight="1" x14ac:dyDescent="0.25">
      <c r="K909" s="1"/>
      <c r="L909" s="1"/>
      <c r="M909" s="1"/>
    </row>
    <row r="910" spans="11:13" ht="15.75" customHeight="1" x14ac:dyDescent="0.25">
      <c r="K910" s="1"/>
      <c r="L910" s="1"/>
      <c r="M910" s="1"/>
    </row>
    <row r="911" spans="11:13" ht="15.75" customHeight="1" x14ac:dyDescent="0.25">
      <c r="K911" s="1"/>
      <c r="L911" s="1"/>
      <c r="M911" s="1"/>
    </row>
    <row r="912" spans="11:13" ht="15.75" customHeight="1" x14ac:dyDescent="0.25">
      <c r="K912" s="1"/>
      <c r="L912" s="1"/>
      <c r="M912" s="1"/>
    </row>
    <row r="913" spans="11:13" ht="15.75" customHeight="1" x14ac:dyDescent="0.25">
      <c r="K913" s="1"/>
      <c r="L913" s="1"/>
      <c r="M913" s="1"/>
    </row>
    <row r="914" spans="11:13" ht="15.75" customHeight="1" x14ac:dyDescent="0.25">
      <c r="K914" s="1"/>
      <c r="L914" s="1"/>
      <c r="M914" s="1"/>
    </row>
    <row r="915" spans="11:13" ht="15.75" customHeight="1" x14ac:dyDescent="0.25">
      <c r="K915" s="1"/>
      <c r="L915" s="1"/>
      <c r="M915" s="1"/>
    </row>
    <row r="916" spans="11:13" ht="15.75" customHeight="1" x14ac:dyDescent="0.25">
      <c r="K916" s="1"/>
      <c r="L916" s="1"/>
      <c r="M916" s="1"/>
    </row>
    <row r="917" spans="11:13" ht="15.75" customHeight="1" x14ac:dyDescent="0.25">
      <c r="K917" s="1"/>
      <c r="L917" s="1"/>
      <c r="M917" s="1"/>
    </row>
    <row r="918" spans="11:13" ht="15.75" customHeight="1" x14ac:dyDescent="0.25">
      <c r="K918" s="1"/>
      <c r="L918" s="1"/>
      <c r="M918" s="1"/>
    </row>
    <row r="919" spans="11:13" ht="15.75" customHeight="1" x14ac:dyDescent="0.25">
      <c r="K919" s="1"/>
      <c r="L919" s="1"/>
      <c r="M919" s="1"/>
    </row>
    <row r="920" spans="11:13" ht="15.75" customHeight="1" x14ac:dyDescent="0.25">
      <c r="K920" s="1"/>
      <c r="L920" s="1"/>
      <c r="M920" s="1"/>
    </row>
    <row r="921" spans="11:13" ht="15.75" customHeight="1" x14ac:dyDescent="0.25">
      <c r="K921" s="1"/>
      <c r="L921" s="1"/>
      <c r="M921" s="1"/>
    </row>
    <row r="922" spans="11:13" ht="15.75" customHeight="1" x14ac:dyDescent="0.25">
      <c r="K922" s="1"/>
      <c r="L922" s="1"/>
      <c r="M922" s="1"/>
    </row>
    <row r="923" spans="11:13" ht="15.75" customHeight="1" x14ac:dyDescent="0.25">
      <c r="K923" s="1"/>
      <c r="L923" s="1"/>
      <c r="M923" s="1"/>
    </row>
    <row r="924" spans="11:13" ht="15.75" customHeight="1" x14ac:dyDescent="0.25">
      <c r="K924" s="1"/>
      <c r="L924" s="1"/>
      <c r="M924" s="1"/>
    </row>
    <row r="925" spans="11:13" ht="15.75" customHeight="1" x14ac:dyDescent="0.25">
      <c r="K925" s="1"/>
      <c r="L925" s="1"/>
      <c r="M925" s="1"/>
    </row>
    <row r="926" spans="11:13" ht="15.75" customHeight="1" x14ac:dyDescent="0.25">
      <c r="K926" s="1"/>
      <c r="L926" s="1"/>
      <c r="M926" s="1"/>
    </row>
    <row r="927" spans="11:13" ht="15.75" customHeight="1" x14ac:dyDescent="0.25">
      <c r="K927" s="1"/>
      <c r="L927" s="1"/>
      <c r="M927" s="1"/>
    </row>
    <row r="928" spans="11:13" ht="15.75" customHeight="1" x14ac:dyDescent="0.25">
      <c r="K928" s="1"/>
      <c r="L928" s="1"/>
      <c r="M928" s="1"/>
    </row>
    <row r="929" spans="11:13" ht="15.75" customHeight="1" x14ac:dyDescent="0.25">
      <c r="K929" s="1"/>
      <c r="L929" s="1"/>
      <c r="M929" s="1"/>
    </row>
    <row r="930" spans="11:13" ht="15.75" customHeight="1" x14ac:dyDescent="0.25">
      <c r="K930" s="1"/>
      <c r="L930" s="1"/>
      <c r="M930" s="1"/>
    </row>
    <row r="931" spans="11:13" ht="15.75" customHeight="1" x14ac:dyDescent="0.25">
      <c r="K931" s="1"/>
      <c r="L931" s="1"/>
      <c r="M931" s="1"/>
    </row>
    <row r="932" spans="11:13" ht="15.75" customHeight="1" x14ac:dyDescent="0.25">
      <c r="K932" s="1"/>
      <c r="L932" s="1"/>
      <c r="M932" s="1"/>
    </row>
    <row r="933" spans="11:13" ht="15.75" customHeight="1" x14ac:dyDescent="0.25">
      <c r="K933" s="1"/>
      <c r="L933" s="1"/>
      <c r="M933" s="1"/>
    </row>
    <row r="934" spans="11:13" ht="15.75" customHeight="1" x14ac:dyDescent="0.25">
      <c r="K934" s="1"/>
      <c r="L934" s="1"/>
      <c r="M934" s="1"/>
    </row>
    <row r="935" spans="11:13" ht="15.75" customHeight="1" x14ac:dyDescent="0.25">
      <c r="K935" s="1"/>
      <c r="L935" s="1"/>
      <c r="M935" s="1"/>
    </row>
    <row r="936" spans="11:13" ht="15.75" customHeight="1" x14ac:dyDescent="0.25">
      <c r="K936" s="1"/>
      <c r="L936" s="1"/>
      <c r="M936" s="1"/>
    </row>
    <row r="937" spans="11:13" ht="15.75" customHeight="1" x14ac:dyDescent="0.25">
      <c r="K937" s="1"/>
      <c r="L937" s="1"/>
      <c r="M937" s="1"/>
    </row>
    <row r="938" spans="11:13" ht="15.75" customHeight="1" x14ac:dyDescent="0.25">
      <c r="K938" s="1"/>
      <c r="L938" s="1"/>
      <c r="M938" s="1"/>
    </row>
    <row r="939" spans="11:13" ht="15.75" customHeight="1" x14ac:dyDescent="0.25">
      <c r="K939" s="1"/>
      <c r="L939" s="1"/>
      <c r="M939" s="1"/>
    </row>
    <row r="940" spans="11:13" ht="15.75" customHeight="1" x14ac:dyDescent="0.25">
      <c r="K940" s="1"/>
      <c r="L940" s="1"/>
      <c r="M940" s="1"/>
    </row>
    <row r="941" spans="11:13" ht="15.75" customHeight="1" x14ac:dyDescent="0.25">
      <c r="K941" s="1"/>
      <c r="L941" s="1"/>
      <c r="M941" s="1"/>
    </row>
    <row r="942" spans="11:13" ht="15.75" customHeight="1" x14ac:dyDescent="0.25">
      <c r="K942" s="1"/>
      <c r="L942" s="1"/>
      <c r="M942" s="1"/>
    </row>
    <row r="943" spans="11:13" ht="15.75" customHeight="1" x14ac:dyDescent="0.25">
      <c r="K943" s="1"/>
      <c r="L943" s="1"/>
      <c r="M943" s="1"/>
    </row>
    <row r="944" spans="11:13" ht="15.75" customHeight="1" x14ac:dyDescent="0.25">
      <c r="K944" s="1"/>
      <c r="L944" s="1"/>
      <c r="M944" s="1"/>
    </row>
    <row r="945" spans="11:13" ht="15.75" customHeight="1" x14ac:dyDescent="0.25">
      <c r="K945" s="1"/>
      <c r="L945" s="1"/>
      <c r="M945" s="1"/>
    </row>
    <row r="946" spans="11:13" ht="15.75" customHeight="1" x14ac:dyDescent="0.25">
      <c r="K946" s="1"/>
      <c r="L946" s="1"/>
      <c r="M946" s="1"/>
    </row>
    <row r="947" spans="11:13" ht="15.75" customHeight="1" x14ac:dyDescent="0.25">
      <c r="K947" s="1"/>
      <c r="L947" s="1"/>
      <c r="M947" s="1"/>
    </row>
    <row r="948" spans="11:13" ht="15.75" customHeight="1" x14ac:dyDescent="0.25">
      <c r="K948" s="1"/>
      <c r="L948" s="1"/>
      <c r="M948" s="1"/>
    </row>
    <row r="949" spans="11:13" ht="15.75" customHeight="1" x14ac:dyDescent="0.25">
      <c r="K949" s="1"/>
      <c r="L949" s="1"/>
      <c r="M949" s="1"/>
    </row>
    <row r="950" spans="11:13" ht="15.75" customHeight="1" x14ac:dyDescent="0.25">
      <c r="K950" s="1"/>
      <c r="L950" s="1"/>
      <c r="M950" s="1"/>
    </row>
    <row r="951" spans="11:13" ht="15.75" customHeight="1" x14ac:dyDescent="0.25">
      <c r="K951" s="1"/>
      <c r="L951" s="1"/>
      <c r="M951" s="1"/>
    </row>
    <row r="952" spans="11:13" ht="15.75" customHeight="1" x14ac:dyDescent="0.25">
      <c r="K952" s="1"/>
      <c r="L952" s="1"/>
      <c r="M952" s="1"/>
    </row>
    <row r="953" spans="11:13" ht="15.75" customHeight="1" x14ac:dyDescent="0.25">
      <c r="K953" s="1"/>
      <c r="L953" s="1"/>
      <c r="M953" s="1"/>
    </row>
    <row r="954" spans="11:13" ht="15.75" customHeight="1" x14ac:dyDescent="0.25">
      <c r="K954" s="1"/>
      <c r="L954" s="1"/>
      <c r="M954" s="1"/>
    </row>
    <row r="955" spans="11:13" ht="15.75" customHeight="1" x14ac:dyDescent="0.25">
      <c r="K955" s="1"/>
      <c r="L955" s="1"/>
      <c r="M955" s="1"/>
    </row>
    <row r="956" spans="11:13" ht="15.75" customHeight="1" x14ac:dyDescent="0.25">
      <c r="K956" s="1"/>
      <c r="L956" s="1"/>
      <c r="M956" s="1"/>
    </row>
    <row r="957" spans="11:13" ht="15.75" customHeight="1" x14ac:dyDescent="0.25">
      <c r="K957" s="1"/>
      <c r="L957" s="1"/>
      <c r="M957" s="1"/>
    </row>
    <row r="958" spans="11:13" ht="15.75" customHeight="1" x14ac:dyDescent="0.25">
      <c r="K958" s="1"/>
      <c r="L958" s="1"/>
      <c r="M958" s="1"/>
    </row>
    <row r="959" spans="11:13" ht="15.75" customHeight="1" x14ac:dyDescent="0.25">
      <c r="K959" s="1"/>
      <c r="L959" s="1"/>
      <c r="M959" s="1"/>
    </row>
    <row r="960" spans="11:13" ht="15.75" customHeight="1" x14ac:dyDescent="0.25">
      <c r="K960" s="1"/>
      <c r="L960" s="1"/>
      <c r="M960" s="1"/>
    </row>
    <row r="961" spans="11:13" ht="15.75" customHeight="1" x14ac:dyDescent="0.25">
      <c r="K961" s="1"/>
      <c r="L961" s="1"/>
      <c r="M961" s="1"/>
    </row>
    <row r="962" spans="11:13" ht="15.75" customHeight="1" x14ac:dyDescent="0.25">
      <c r="K962" s="1"/>
      <c r="L962" s="1"/>
      <c r="M962" s="1"/>
    </row>
    <row r="963" spans="11:13" ht="15.75" customHeight="1" x14ac:dyDescent="0.25">
      <c r="K963" s="1"/>
      <c r="L963" s="1"/>
      <c r="M963" s="1"/>
    </row>
    <row r="964" spans="11:13" ht="15.75" customHeight="1" x14ac:dyDescent="0.25">
      <c r="K964" s="1"/>
      <c r="L964" s="1"/>
      <c r="M964" s="1"/>
    </row>
    <row r="965" spans="11:13" ht="15.75" customHeight="1" x14ac:dyDescent="0.25">
      <c r="K965" s="1"/>
      <c r="L965" s="1"/>
      <c r="M965" s="1"/>
    </row>
    <row r="966" spans="11:13" ht="15.75" customHeight="1" x14ac:dyDescent="0.25">
      <c r="K966" s="1"/>
      <c r="L966" s="1"/>
      <c r="M966" s="1"/>
    </row>
    <row r="967" spans="11:13" ht="15.75" customHeight="1" x14ac:dyDescent="0.25">
      <c r="K967" s="1"/>
      <c r="L967" s="1"/>
      <c r="M967" s="1"/>
    </row>
    <row r="968" spans="11:13" ht="15.75" customHeight="1" x14ac:dyDescent="0.25">
      <c r="K968" s="1"/>
      <c r="L968" s="1"/>
      <c r="M968" s="1"/>
    </row>
    <row r="969" spans="11:13" ht="15.75" customHeight="1" x14ac:dyDescent="0.25">
      <c r="K969" s="1"/>
      <c r="L969" s="1"/>
      <c r="M969" s="1"/>
    </row>
    <row r="970" spans="11:13" ht="15.75" customHeight="1" x14ac:dyDescent="0.25">
      <c r="K970" s="1"/>
      <c r="L970" s="1"/>
      <c r="M970" s="1"/>
    </row>
    <row r="971" spans="11:13" ht="15.75" customHeight="1" x14ac:dyDescent="0.25">
      <c r="K971" s="1"/>
      <c r="L971" s="1"/>
      <c r="M971" s="1"/>
    </row>
    <row r="972" spans="11:13" ht="15.75" customHeight="1" x14ac:dyDescent="0.25">
      <c r="K972" s="1"/>
      <c r="L972" s="1"/>
      <c r="M972" s="1"/>
    </row>
    <row r="973" spans="11:13" ht="15.75" customHeight="1" x14ac:dyDescent="0.25">
      <c r="K973" s="1"/>
      <c r="L973" s="1"/>
      <c r="M973" s="1"/>
    </row>
    <row r="974" spans="11:13" ht="15.75" customHeight="1" x14ac:dyDescent="0.25">
      <c r="K974" s="1"/>
      <c r="L974" s="1"/>
      <c r="M974" s="1"/>
    </row>
    <row r="975" spans="11:13" ht="15.75" customHeight="1" x14ac:dyDescent="0.25">
      <c r="K975" s="1"/>
      <c r="L975" s="1"/>
      <c r="M975" s="1"/>
    </row>
    <row r="976" spans="11:13" ht="15.75" customHeight="1" x14ac:dyDescent="0.25">
      <c r="K976" s="1"/>
      <c r="L976" s="1"/>
      <c r="M976" s="1"/>
    </row>
    <row r="977" spans="11:13" ht="15.75" customHeight="1" x14ac:dyDescent="0.25">
      <c r="K977" s="1"/>
      <c r="L977" s="1"/>
      <c r="M977" s="1"/>
    </row>
    <row r="978" spans="11:13" ht="15.75" customHeight="1" x14ac:dyDescent="0.25">
      <c r="K978" s="1"/>
      <c r="L978" s="1"/>
      <c r="M978" s="1"/>
    </row>
    <row r="979" spans="11:13" ht="15.75" customHeight="1" x14ac:dyDescent="0.25">
      <c r="K979" s="1"/>
      <c r="L979" s="1"/>
      <c r="M979" s="1"/>
    </row>
    <row r="980" spans="11:13" ht="15.75" customHeight="1" x14ac:dyDescent="0.25">
      <c r="K980" s="1"/>
      <c r="L980" s="1"/>
      <c r="M980" s="1"/>
    </row>
    <row r="981" spans="11:13" ht="15.75" customHeight="1" x14ac:dyDescent="0.25">
      <c r="K981" s="1"/>
      <c r="L981" s="1"/>
      <c r="M981" s="1"/>
    </row>
    <row r="982" spans="11:13" ht="15.75" customHeight="1" x14ac:dyDescent="0.25">
      <c r="K982" s="1"/>
      <c r="L982" s="1"/>
      <c r="M982" s="1"/>
    </row>
    <row r="983" spans="11:13" ht="15.75" customHeight="1" x14ac:dyDescent="0.25">
      <c r="K983" s="1"/>
      <c r="L983" s="1"/>
      <c r="M983" s="1"/>
    </row>
    <row r="984" spans="11:13" ht="15.75" customHeight="1" x14ac:dyDescent="0.25">
      <c r="K984" s="1"/>
      <c r="L984" s="1"/>
      <c r="M984" s="1"/>
    </row>
    <row r="985" spans="11:13" ht="15.75" customHeight="1" x14ac:dyDescent="0.25">
      <c r="K985" s="1"/>
      <c r="L985" s="1"/>
      <c r="M985" s="1"/>
    </row>
    <row r="986" spans="11:13" ht="15.75" customHeight="1" x14ac:dyDescent="0.25">
      <c r="K986" s="1"/>
      <c r="L986" s="1"/>
      <c r="M986" s="1"/>
    </row>
    <row r="987" spans="11:13" ht="15.75" customHeight="1" x14ac:dyDescent="0.25">
      <c r="K987" s="1"/>
      <c r="L987" s="1"/>
      <c r="M987" s="1"/>
    </row>
    <row r="988" spans="11:13" ht="15.75" customHeight="1" x14ac:dyDescent="0.25">
      <c r="K988" s="1"/>
      <c r="L988" s="1"/>
      <c r="M988" s="1"/>
    </row>
    <row r="989" spans="11:13" ht="15.75" customHeight="1" x14ac:dyDescent="0.25">
      <c r="K989" s="1"/>
      <c r="L989" s="1"/>
      <c r="M989" s="1"/>
    </row>
    <row r="990" spans="11:13" ht="15.75" customHeight="1" x14ac:dyDescent="0.25">
      <c r="K990" s="1"/>
      <c r="L990" s="1"/>
      <c r="M990" s="1"/>
    </row>
    <row r="991" spans="11:13" ht="15.75" customHeight="1" x14ac:dyDescent="0.25">
      <c r="K991" s="1"/>
      <c r="L991" s="1"/>
      <c r="M991" s="1"/>
    </row>
    <row r="992" spans="11:13" ht="15.75" customHeight="1" x14ac:dyDescent="0.25">
      <c r="K992" s="1"/>
      <c r="L992" s="1"/>
      <c r="M992" s="1"/>
    </row>
    <row r="993" spans="11:13" ht="15.75" customHeight="1" x14ac:dyDescent="0.25">
      <c r="K993" s="1"/>
      <c r="L993" s="1"/>
      <c r="M993" s="1"/>
    </row>
    <row r="994" spans="11:13" ht="15.75" customHeight="1" x14ac:dyDescent="0.25">
      <c r="K994" s="1"/>
      <c r="L994" s="1"/>
      <c r="M994" s="1"/>
    </row>
    <row r="995" spans="11:13" ht="15.75" customHeight="1" x14ac:dyDescent="0.25">
      <c r="K995" s="1"/>
      <c r="L995" s="1"/>
      <c r="M995" s="1"/>
    </row>
    <row r="996" spans="11:13" ht="15.75" customHeight="1" x14ac:dyDescent="0.25">
      <c r="K996" s="1"/>
      <c r="L996" s="1"/>
      <c r="M996" s="1"/>
    </row>
    <row r="997" spans="11:13" ht="15.75" customHeight="1" x14ac:dyDescent="0.25">
      <c r="K997" s="1"/>
      <c r="L997" s="1"/>
      <c r="M997" s="1"/>
    </row>
    <row r="998" spans="11:13" ht="15.75" customHeight="1" x14ac:dyDescent="0.25">
      <c r="K998" s="1"/>
      <c r="L998" s="1"/>
      <c r="M998" s="1"/>
    </row>
    <row r="999" spans="11:13" ht="15.75" customHeight="1" x14ac:dyDescent="0.25">
      <c r="K999" s="1"/>
      <c r="L999" s="1"/>
      <c r="M999" s="1"/>
    </row>
    <row r="1000" spans="11:13" ht="15.75" customHeight="1" x14ac:dyDescent="0.25">
      <c r="K1000" s="1"/>
      <c r="L1000" s="1"/>
      <c r="M1000" s="1"/>
    </row>
  </sheetData>
  <mergeCells count="6">
    <mergeCell ref="E5:H5"/>
    <mergeCell ref="B2:C2"/>
    <mergeCell ref="E2:G2"/>
    <mergeCell ref="B3:C3"/>
    <mergeCell ref="E3:G3"/>
    <mergeCell ref="E4:G4"/>
  </mergeCells>
  <pageMargins left="0.70866141732283472" right="0.70866141732283472" top="0.74803149606299213" bottom="0.74803149606299213" header="0" footer="0"/>
  <pageSetup orientation="landscape"/>
  <ignoredErrors>
    <ignoredError sqref="B9:D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988"/>
  <sheetViews>
    <sheetView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H46" sqref="H46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3" width="5.7109375" customWidth="1"/>
    <col min="4" max="4" width="4.7109375" customWidth="1"/>
    <col min="5" max="5" width="70.140625" customWidth="1"/>
    <col min="6" max="6" width="20" customWidth="1"/>
    <col min="7" max="8" width="21.42578125" customWidth="1"/>
    <col min="9" max="9" width="11.85546875" customWidth="1"/>
    <col min="10" max="11" width="10" customWidth="1"/>
  </cols>
  <sheetData>
    <row r="1" spans="1:20" x14ac:dyDescent="0.25">
      <c r="A1" s="1"/>
      <c r="B1" s="1"/>
      <c r="C1" s="1"/>
      <c r="D1" s="1"/>
      <c r="E1" s="1"/>
      <c r="F1" s="1"/>
    </row>
    <row r="2" spans="1:20" x14ac:dyDescent="0.25">
      <c r="A2" s="1"/>
      <c r="B2" s="373"/>
      <c r="C2" s="372"/>
      <c r="D2" s="1"/>
      <c r="E2" s="66" t="s">
        <v>0</v>
      </c>
      <c r="F2" s="6"/>
    </row>
    <row r="3" spans="1:20" x14ac:dyDescent="0.25">
      <c r="A3" s="1"/>
      <c r="B3" s="373"/>
      <c r="C3" s="372"/>
      <c r="D3" s="1"/>
      <c r="E3" s="67" t="s">
        <v>82</v>
      </c>
      <c r="F3" s="2"/>
      <c r="G3" s="166"/>
      <c r="H3" s="166"/>
    </row>
    <row r="4" spans="1:20" x14ac:dyDescent="0.25">
      <c r="A4" s="167"/>
      <c r="B4" s="167"/>
      <c r="C4" s="167"/>
      <c r="D4" s="167"/>
      <c r="E4" s="67" t="s">
        <v>2</v>
      </c>
      <c r="F4" s="168" t="s">
        <v>83</v>
      </c>
      <c r="G4" s="169">
        <v>45742</v>
      </c>
      <c r="H4" s="169">
        <v>45680</v>
      </c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</row>
    <row r="5" spans="1:20" x14ac:dyDescent="0.25">
      <c r="A5" s="1"/>
      <c r="B5" s="1"/>
      <c r="C5" s="6"/>
      <c r="D5" s="6"/>
      <c r="E5" s="66" t="s">
        <v>137</v>
      </c>
      <c r="F5" s="388" t="s">
        <v>85</v>
      </c>
      <c r="G5" s="389" t="s">
        <v>81</v>
      </c>
      <c r="H5" s="375" t="s">
        <v>86</v>
      </c>
    </row>
    <row r="6" spans="1:20" ht="15.75" customHeight="1" x14ac:dyDescent="0.25">
      <c r="A6" s="1"/>
      <c r="B6" s="1"/>
      <c r="C6" s="1"/>
      <c r="D6" s="1"/>
      <c r="E6" s="1"/>
      <c r="F6" s="376"/>
      <c r="G6" s="384"/>
      <c r="H6" s="376"/>
    </row>
    <row r="7" spans="1:20" x14ac:dyDescent="0.25">
      <c r="A7" s="170"/>
      <c r="B7" s="390" t="s">
        <v>4</v>
      </c>
      <c r="C7" s="390" t="s">
        <v>5</v>
      </c>
      <c r="D7" s="392" t="s">
        <v>6</v>
      </c>
      <c r="E7" s="391" t="s">
        <v>90</v>
      </c>
      <c r="F7" s="393" t="s">
        <v>154</v>
      </c>
      <c r="G7" s="305" t="s">
        <v>275</v>
      </c>
      <c r="H7" s="301" t="s">
        <v>93</v>
      </c>
    </row>
    <row r="8" spans="1:20" x14ac:dyDescent="0.25">
      <c r="A8" s="170"/>
      <c r="B8" s="376"/>
      <c r="C8" s="376"/>
      <c r="D8" s="383"/>
      <c r="E8" s="376"/>
      <c r="F8" s="383"/>
      <c r="G8" s="306" t="s">
        <v>97</v>
      </c>
      <c r="H8" s="302" t="s">
        <v>98</v>
      </c>
      <c r="I8" s="1"/>
      <c r="J8" s="1"/>
      <c r="K8" s="1"/>
    </row>
    <row r="9" spans="1:20" x14ac:dyDescent="0.25">
      <c r="A9" s="170"/>
      <c r="B9" s="376"/>
      <c r="C9" s="376"/>
      <c r="D9" s="383"/>
      <c r="E9" s="376"/>
      <c r="F9" s="383"/>
      <c r="G9" s="307" t="s">
        <v>103</v>
      </c>
      <c r="H9" s="303"/>
      <c r="I9" s="1"/>
      <c r="J9" s="1"/>
      <c r="K9" s="1"/>
    </row>
    <row r="10" spans="1:20" ht="15.75" customHeight="1" x14ac:dyDescent="0.25">
      <c r="A10" s="170"/>
      <c r="B10" s="378"/>
      <c r="C10" s="378"/>
      <c r="D10" s="385"/>
      <c r="E10" s="378"/>
      <c r="F10" s="385"/>
      <c r="G10" s="308" t="s">
        <v>108</v>
      </c>
      <c r="H10" s="304"/>
    </row>
    <row r="11" spans="1:20" x14ac:dyDescent="0.25">
      <c r="A11" s="170"/>
      <c r="B11" s="172"/>
      <c r="C11" s="172"/>
      <c r="D11" s="173"/>
      <c r="E11" s="174" t="s">
        <v>113</v>
      </c>
      <c r="F11" s="175">
        <f t="shared" ref="F11:H11" si="0">+F12+F15+F17</f>
        <v>1339563</v>
      </c>
      <c r="G11" s="175">
        <f t="shared" si="0"/>
        <v>1410523</v>
      </c>
      <c r="H11" s="313">
        <f t="shared" si="0"/>
        <v>-70960</v>
      </c>
      <c r="I11" s="1"/>
      <c r="J11" s="1"/>
      <c r="K11" s="1"/>
    </row>
    <row r="12" spans="1:20" ht="13.5" customHeight="1" x14ac:dyDescent="0.25">
      <c r="A12" s="176"/>
      <c r="B12" s="86" t="s">
        <v>21</v>
      </c>
      <c r="C12" s="177"/>
      <c r="D12" s="178"/>
      <c r="E12" s="179" t="s">
        <v>155</v>
      </c>
      <c r="F12" s="102">
        <f>SUM(F13:F14)</f>
        <v>0</v>
      </c>
      <c r="G12" s="309">
        <f t="shared" ref="G12:H12" si="1">+G13+G14</f>
        <v>0</v>
      </c>
      <c r="H12" s="314">
        <f t="shared" si="1"/>
        <v>0</v>
      </c>
      <c r="I12" s="14"/>
      <c r="J12" s="14"/>
      <c r="K12" s="14"/>
      <c r="L12" s="14"/>
      <c r="M12" s="14"/>
      <c r="N12" s="14"/>
      <c r="O12" s="14"/>
      <c r="P12" s="14"/>
      <c r="Q12" s="14"/>
    </row>
    <row r="13" spans="1:20" x14ac:dyDescent="0.25">
      <c r="A13" s="170"/>
      <c r="B13" s="177"/>
      <c r="C13" s="180" t="s">
        <v>17</v>
      </c>
      <c r="D13" s="178"/>
      <c r="E13" s="181" t="s">
        <v>139</v>
      </c>
      <c r="F13" s="102">
        <f>SUM(G13:H13)</f>
        <v>0</v>
      </c>
      <c r="G13" s="310"/>
      <c r="H13" s="315">
        <v>0</v>
      </c>
      <c r="I13" s="1"/>
      <c r="J13" s="1"/>
      <c r="K13" s="1"/>
    </row>
    <row r="14" spans="1:20" x14ac:dyDescent="0.25">
      <c r="A14" s="170"/>
      <c r="B14" s="177"/>
      <c r="C14" s="180" t="s">
        <v>61</v>
      </c>
      <c r="D14" s="178"/>
      <c r="E14" s="181" t="s">
        <v>155</v>
      </c>
      <c r="F14" s="182">
        <f>SUM(G14:H14)</f>
        <v>0</v>
      </c>
      <c r="G14" s="310"/>
      <c r="H14" s="315"/>
      <c r="I14" s="1"/>
      <c r="J14" s="1"/>
      <c r="K14" s="1"/>
    </row>
    <row r="15" spans="1:20" x14ac:dyDescent="0.25">
      <c r="A15" s="176"/>
      <c r="B15" s="86" t="s">
        <v>30</v>
      </c>
      <c r="C15" s="86" t="s">
        <v>14</v>
      </c>
      <c r="D15" s="120" t="s">
        <v>15</v>
      </c>
      <c r="E15" s="120" t="s">
        <v>31</v>
      </c>
      <c r="F15" s="102">
        <f>SUM(F16)</f>
        <v>1336420</v>
      </c>
      <c r="G15" s="310">
        <f t="shared" ref="G15:H15" si="2">+G16</f>
        <v>1407380</v>
      </c>
      <c r="H15" s="315">
        <f t="shared" si="2"/>
        <v>-70960</v>
      </c>
      <c r="I15" s="183"/>
      <c r="J15" s="14"/>
      <c r="K15" s="14"/>
      <c r="L15" s="14"/>
      <c r="M15" s="14"/>
      <c r="N15" s="14"/>
      <c r="O15" s="14"/>
      <c r="P15" s="14"/>
      <c r="Q15" s="14"/>
    </row>
    <row r="16" spans="1:20" x14ac:dyDescent="0.25">
      <c r="A16" s="170"/>
      <c r="B16" s="94"/>
      <c r="C16" s="94" t="s">
        <v>24</v>
      </c>
      <c r="D16" s="184" t="s">
        <v>15</v>
      </c>
      <c r="E16" s="184" t="s">
        <v>32</v>
      </c>
      <c r="F16" s="182">
        <f>SUM(G16:H16)</f>
        <v>1336420</v>
      </c>
      <c r="G16" s="310">
        <v>1407380</v>
      </c>
      <c r="H16" s="315">
        <v>-70960</v>
      </c>
    </row>
    <row r="17" spans="1:17" x14ac:dyDescent="0.25">
      <c r="A17" s="170"/>
      <c r="B17" s="86" t="s">
        <v>43</v>
      </c>
      <c r="C17" s="86" t="s">
        <v>14</v>
      </c>
      <c r="D17" s="120" t="s">
        <v>15</v>
      </c>
      <c r="E17" s="185" t="s">
        <v>44</v>
      </c>
      <c r="F17" s="182">
        <f>SUM(G17:H17)</f>
        <v>3143</v>
      </c>
      <c r="G17" s="310">
        <v>3143</v>
      </c>
      <c r="H17" s="315">
        <v>0</v>
      </c>
    </row>
    <row r="18" spans="1:17" x14ac:dyDescent="0.25">
      <c r="A18" s="170"/>
      <c r="B18" s="186"/>
      <c r="C18" s="186"/>
      <c r="D18" s="187"/>
      <c r="E18" s="171" t="s">
        <v>116</v>
      </c>
      <c r="F18" s="188">
        <f t="shared" ref="F18:H18" si="3">+F19+F27+F29+F32</f>
        <v>1339563</v>
      </c>
      <c r="G18" s="188">
        <f t="shared" si="3"/>
        <v>1410523</v>
      </c>
      <c r="H18" s="316">
        <f t="shared" si="3"/>
        <v>-70960</v>
      </c>
      <c r="I18" s="1"/>
      <c r="J18" s="1"/>
      <c r="K18" s="1"/>
    </row>
    <row r="19" spans="1:17" x14ac:dyDescent="0.25">
      <c r="A19" s="176"/>
      <c r="B19" s="189" t="s">
        <v>52</v>
      </c>
      <c r="C19" s="189" t="s">
        <v>14</v>
      </c>
      <c r="D19" s="189" t="s">
        <v>15</v>
      </c>
      <c r="E19" s="179" t="s">
        <v>16</v>
      </c>
      <c r="F19" s="190">
        <f t="shared" ref="F19:F20" si="4">+F20</f>
        <v>0</v>
      </c>
      <c r="G19" s="271">
        <f t="shared" ref="G19:H19" si="5">+G22</f>
        <v>0</v>
      </c>
      <c r="H19" s="317">
        <f t="shared" si="5"/>
        <v>0</v>
      </c>
      <c r="I19" s="14"/>
      <c r="J19" s="14"/>
      <c r="K19" s="14"/>
      <c r="L19" s="14"/>
      <c r="M19" s="14"/>
      <c r="N19" s="14"/>
      <c r="O19" s="14"/>
      <c r="P19" s="14"/>
      <c r="Q19" s="14"/>
    </row>
    <row r="20" spans="1:17" x14ac:dyDescent="0.25">
      <c r="A20" s="176"/>
      <c r="B20" s="86"/>
      <c r="C20" s="94" t="s">
        <v>118</v>
      </c>
      <c r="D20" s="94"/>
      <c r="E20" s="6" t="s">
        <v>141</v>
      </c>
      <c r="F20" s="191">
        <f t="shared" si="4"/>
        <v>0</v>
      </c>
      <c r="G20" s="310"/>
      <c r="H20" s="315"/>
      <c r="I20" s="14"/>
      <c r="J20" s="14"/>
      <c r="K20" s="14"/>
      <c r="L20" s="14"/>
      <c r="M20" s="14"/>
      <c r="N20" s="14"/>
      <c r="O20" s="14"/>
      <c r="P20" s="14"/>
      <c r="Q20" s="14"/>
    </row>
    <row r="21" spans="1:17" x14ac:dyDescent="0.25">
      <c r="A21" s="176"/>
      <c r="B21" s="86"/>
      <c r="C21" s="94"/>
      <c r="D21" s="94" t="s">
        <v>142</v>
      </c>
      <c r="E21" s="124" t="s">
        <v>143</v>
      </c>
      <c r="F21" s="182">
        <f>SUM(G21:H21)</f>
        <v>0</v>
      </c>
      <c r="G21" s="310"/>
      <c r="H21" s="315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15.75" customHeight="1" x14ac:dyDescent="0.25">
      <c r="A22" s="170"/>
      <c r="B22" s="94"/>
      <c r="C22" s="94" t="s">
        <v>37</v>
      </c>
      <c r="D22" s="192"/>
      <c r="E22" s="184" t="s">
        <v>144</v>
      </c>
      <c r="F22" s="191">
        <f>+F23</f>
        <v>0</v>
      </c>
      <c r="G22" s="310">
        <f t="shared" ref="G22:H22" si="6">SUM(G23:G24)</f>
        <v>0</v>
      </c>
      <c r="H22" s="315">
        <f t="shared" si="6"/>
        <v>0</v>
      </c>
    </row>
    <row r="23" spans="1:17" ht="15.75" customHeight="1" x14ac:dyDescent="0.25">
      <c r="A23" s="170"/>
      <c r="B23" s="94"/>
      <c r="C23" s="94"/>
      <c r="D23" s="94" t="s">
        <v>145</v>
      </c>
      <c r="E23" s="193" t="s">
        <v>146</v>
      </c>
      <c r="F23" s="182">
        <f>SUM(G23:H23)</f>
        <v>0</v>
      </c>
      <c r="G23" s="310"/>
      <c r="H23" s="315"/>
    </row>
    <row r="24" spans="1:17" ht="15.75" customHeight="1" x14ac:dyDescent="0.25">
      <c r="A24" s="176"/>
      <c r="B24" s="94"/>
      <c r="C24" s="95"/>
      <c r="D24" s="95" t="s">
        <v>147</v>
      </c>
      <c r="E24" s="194" t="s">
        <v>148</v>
      </c>
      <c r="F24" s="182">
        <f>SUM(G24:H24)</f>
        <v>0</v>
      </c>
      <c r="G24" s="309"/>
      <c r="H24" s="318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5.75" customHeight="1" x14ac:dyDescent="0.25">
      <c r="A25" s="176"/>
      <c r="B25" s="94"/>
      <c r="C25" s="95" t="s">
        <v>30</v>
      </c>
      <c r="D25" s="95"/>
      <c r="E25" s="194" t="s">
        <v>56</v>
      </c>
      <c r="F25" s="191">
        <f>+F26</f>
        <v>0</v>
      </c>
      <c r="G25" s="309"/>
      <c r="H25" s="318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5.75" customHeight="1" x14ac:dyDescent="0.25">
      <c r="A26" s="176"/>
      <c r="B26" s="94"/>
      <c r="C26" s="95"/>
      <c r="D26" s="184" t="s">
        <v>149</v>
      </c>
      <c r="E26" s="194" t="s">
        <v>156</v>
      </c>
      <c r="F26" s="182">
        <f>SUM(G26:H26)</f>
        <v>0</v>
      </c>
      <c r="G26" s="311"/>
      <c r="H26" s="318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5.75" customHeight="1" x14ac:dyDescent="0.25">
      <c r="A27" s="170"/>
      <c r="B27" s="86" t="s">
        <v>59</v>
      </c>
      <c r="C27" s="87"/>
      <c r="D27" s="87"/>
      <c r="E27" s="6" t="s">
        <v>128</v>
      </c>
      <c r="F27" s="195">
        <f t="shared" ref="F27:H27" si="7">+F28</f>
        <v>0</v>
      </c>
      <c r="G27" s="309">
        <f t="shared" si="7"/>
        <v>0</v>
      </c>
      <c r="H27" s="318">
        <f t="shared" si="7"/>
        <v>0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 x14ac:dyDescent="0.25">
      <c r="A28" s="176"/>
      <c r="B28" s="94"/>
      <c r="C28" s="95" t="s">
        <v>61</v>
      </c>
      <c r="D28" s="95"/>
      <c r="E28" s="2" t="s">
        <v>128</v>
      </c>
      <c r="F28" s="182">
        <f>SUM(G28:H28)</f>
        <v>0</v>
      </c>
      <c r="G28" s="309"/>
      <c r="H28" s="318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5.75" customHeight="1" x14ac:dyDescent="0.25">
      <c r="A29" s="170"/>
      <c r="B29" s="86" t="s">
        <v>151</v>
      </c>
      <c r="C29" s="87" t="s">
        <v>14</v>
      </c>
      <c r="D29" s="87" t="s">
        <v>15</v>
      </c>
      <c r="E29" s="6" t="s">
        <v>152</v>
      </c>
      <c r="F29" s="196">
        <f t="shared" ref="F29:H29" si="8">+F30</f>
        <v>-70960</v>
      </c>
      <c r="G29" s="312">
        <f t="shared" si="8"/>
        <v>0</v>
      </c>
      <c r="H29" s="319">
        <f t="shared" si="8"/>
        <v>-70960</v>
      </c>
    </row>
    <row r="30" spans="1:17" ht="15.75" customHeight="1" x14ac:dyDescent="0.25">
      <c r="A30" s="170"/>
      <c r="B30" s="94"/>
      <c r="C30" s="95" t="s">
        <v>37</v>
      </c>
      <c r="D30" s="95" t="s">
        <v>15</v>
      </c>
      <c r="E30" s="2" t="s">
        <v>53</v>
      </c>
      <c r="F30" s="197">
        <f t="shared" ref="F30:H30" si="9">+F31</f>
        <v>-70960</v>
      </c>
      <c r="G30" s="312">
        <f t="shared" si="9"/>
        <v>0</v>
      </c>
      <c r="H30" s="319">
        <f t="shared" si="9"/>
        <v>-70960</v>
      </c>
    </row>
    <row r="31" spans="1:17" ht="15.75" customHeight="1" x14ac:dyDescent="0.25">
      <c r="A31" s="170"/>
      <c r="B31" s="184"/>
      <c r="C31" s="94"/>
      <c r="D31" s="94" t="s">
        <v>147</v>
      </c>
      <c r="E31" s="198" t="s">
        <v>148</v>
      </c>
      <c r="F31" s="182">
        <f>SUM(G31:H31)</f>
        <v>-70960</v>
      </c>
      <c r="G31" s="310">
        <v>0</v>
      </c>
      <c r="H31" s="315">
        <v>-70960</v>
      </c>
    </row>
    <row r="32" spans="1:17" ht="15.75" customHeight="1" x14ac:dyDescent="0.25">
      <c r="A32" s="170"/>
      <c r="B32" s="86" t="s">
        <v>73</v>
      </c>
      <c r="C32" s="86" t="s">
        <v>14</v>
      </c>
      <c r="D32" s="86" t="s">
        <v>15</v>
      </c>
      <c r="E32" s="120" t="s">
        <v>74</v>
      </c>
      <c r="F32" s="195">
        <f t="shared" ref="F32:G32" si="10">+F33</f>
        <v>1410523</v>
      </c>
      <c r="G32" s="310">
        <f t="shared" si="10"/>
        <v>1410523</v>
      </c>
      <c r="H32" s="315">
        <f>H33</f>
        <v>0</v>
      </c>
    </row>
    <row r="33" spans="1:17" ht="15.75" customHeight="1" x14ac:dyDescent="0.25">
      <c r="A33" s="176"/>
      <c r="B33" s="199"/>
      <c r="C33" s="199" t="s">
        <v>71</v>
      </c>
      <c r="D33" s="199" t="s">
        <v>15</v>
      </c>
      <c r="E33" s="200" t="s">
        <v>133</v>
      </c>
      <c r="F33" s="201">
        <f>SUM(G33:H33)</f>
        <v>1410523</v>
      </c>
      <c r="G33" s="201">
        <v>1410523</v>
      </c>
      <c r="H33" s="320">
        <v>0</v>
      </c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15.75" customHeight="1" x14ac:dyDescent="0.25">
      <c r="A34" s="1"/>
      <c r="F34" s="1"/>
      <c r="G34" s="1"/>
      <c r="H34" s="1"/>
    </row>
    <row r="35" spans="1:17" ht="15.75" customHeight="1" x14ac:dyDescent="0.25">
      <c r="F35" s="1"/>
      <c r="G35" s="1"/>
      <c r="H35" s="1"/>
    </row>
    <row r="36" spans="1:17" ht="15.75" customHeight="1" x14ac:dyDescent="0.25">
      <c r="F36" s="1"/>
      <c r="G36" s="1"/>
      <c r="H36" s="1"/>
    </row>
    <row r="37" spans="1:17" ht="15.75" customHeight="1" x14ac:dyDescent="0.25">
      <c r="F37" s="1"/>
      <c r="G37" s="1"/>
      <c r="H37" s="1"/>
    </row>
    <row r="38" spans="1:17" ht="15.75" customHeight="1" x14ac:dyDescent="0.25">
      <c r="F38" s="1"/>
      <c r="G38" s="1"/>
      <c r="H38" s="1"/>
    </row>
    <row r="39" spans="1:17" ht="15.75" customHeight="1" x14ac:dyDescent="0.25">
      <c r="F39" s="1"/>
      <c r="G39" s="1"/>
      <c r="H39" s="1"/>
    </row>
    <row r="40" spans="1:17" ht="15.75" customHeight="1" x14ac:dyDescent="0.25">
      <c r="F40" s="1"/>
      <c r="G40" s="1"/>
      <c r="H40" s="1"/>
    </row>
    <row r="41" spans="1:17" ht="15.75" customHeight="1" x14ac:dyDescent="0.25">
      <c r="F41" s="1"/>
      <c r="G41" s="1"/>
      <c r="H41" s="1"/>
    </row>
    <row r="42" spans="1:17" ht="15.75" customHeight="1" x14ac:dyDescent="0.25">
      <c r="F42" s="1"/>
      <c r="G42" s="1"/>
      <c r="H42" s="1"/>
    </row>
    <row r="43" spans="1:17" ht="15.75" customHeight="1" x14ac:dyDescent="0.25">
      <c r="F43" s="1"/>
      <c r="G43" s="1"/>
      <c r="H43" s="1"/>
    </row>
    <row r="44" spans="1:17" ht="15.75" customHeight="1" x14ac:dyDescent="0.25">
      <c r="F44" s="1"/>
      <c r="G44" s="1"/>
      <c r="H44" s="1"/>
    </row>
    <row r="45" spans="1:17" ht="15.75" customHeight="1" x14ac:dyDescent="0.25">
      <c r="F45" s="1"/>
      <c r="G45" s="1"/>
      <c r="H45" s="1"/>
    </row>
    <row r="46" spans="1:17" ht="15.75" customHeight="1" x14ac:dyDescent="0.25">
      <c r="F46" s="1"/>
      <c r="G46" s="1"/>
      <c r="H46" s="1"/>
    </row>
    <row r="47" spans="1:17" ht="15.75" customHeight="1" x14ac:dyDescent="0.25">
      <c r="F47" s="1"/>
      <c r="G47" s="1"/>
      <c r="H47" s="1"/>
    </row>
    <row r="48" spans="1:17" ht="15.75" customHeight="1" x14ac:dyDescent="0.25">
      <c r="F48" s="1"/>
      <c r="G48" s="1"/>
      <c r="H48" s="1"/>
    </row>
    <row r="49" spans="6:8" ht="15.75" customHeight="1" x14ac:dyDescent="0.25">
      <c r="F49" s="1"/>
      <c r="G49" s="1"/>
      <c r="H49" s="1"/>
    </row>
    <row r="50" spans="6:8" ht="15.75" customHeight="1" x14ac:dyDescent="0.25">
      <c r="F50" s="1"/>
      <c r="G50" s="1"/>
      <c r="H50" s="1"/>
    </row>
    <row r="51" spans="6:8" ht="15.75" customHeight="1" x14ac:dyDescent="0.25">
      <c r="F51" s="1"/>
      <c r="G51" s="1"/>
      <c r="H51" s="1"/>
    </row>
    <row r="52" spans="6:8" ht="15.75" customHeight="1" x14ac:dyDescent="0.25">
      <c r="F52" s="1"/>
      <c r="G52" s="1"/>
      <c r="H52" s="1"/>
    </row>
    <row r="53" spans="6:8" ht="15.75" customHeight="1" x14ac:dyDescent="0.25">
      <c r="F53" s="1"/>
      <c r="G53" s="1"/>
      <c r="H53" s="1"/>
    </row>
    <row r="54" spans="6:8" ht="15.75" customHeight="1" x14ac:dyDescent="0.25">
      <c r="F54" s="1"/>
      <c r="G54" s="1"/>
      <c r="H54" s="1"/>
    </row>
    <row r="55" spans="6:8" ht="15.75" customHeight="1" x14ac:dyDescent="0.25">
      <c r="F55" s="1"/>
      <c r="G55" s="1"/>
      <c r="H55" s="1"/>
    </row>
    <row r="56" spans="6:8" ht="15.75" customHeight="1" x14ac:dyDescent="0.25">
      <c r="F56" s="1"/>
      <c r="G56" s="1"/>
      <c r="H56" s="1"/>
    </row>
    <row r="57" spans="6:8" ht="15.75" customHeight="1" x14ac:dyDescent="0.25">
      <c r="F57" s="1"/>
      <c r="G57" s="1"/>
      <c r="H57" s="1"/>
    </row>
    <row r="58" spans="6:8" ht="15.75" customHeight="1" x14ac:dyDescent="0.25">
      <c r="F58" s="1"/>
      <c r="G58" s="1"/>
      <c r="H58" s="1"/>
    </row>
    <row r="59" spans="6:8" ht="15.75" customHeight="1" x14ac:dyDescent="0.25">
      <c r="F59" s="1"/>
      <c r="G59" s="1"/>
      <c r="H59" s="1"/>
    </row>
    <row r="60" spans="6:8" ht="15.75" customHeight="1" x14ac:dyDescent="0.25">
      <c r="F60" s="1"/>
      <c r="G60" s="1"/>
      <c r="H60" s="1"/>
    </row>
    <row r="61" spans="6:8" ht="15.75" customHeight="1" x14ac:dyDescent="0.25">
      <c r="F61" s="1"/>
      <c r="G61" s="1"/>
      <c r="H61" s="1"/>
    </row>
    <row r="62" spans="6:8" ht="15.75" customHeight="1" x14ac:dyDescent="0.25">
      <c r="F62" s="1"/>
      <c r="G62" s="1"/>
      <c r="H62" s="1"/>
    </row>
    <row r="63" spans="6:8" ht="15.75" customHeight="1" x14ac:dyDescent="0.25">
      <c r="F63" s="1"/>
      <c r="G63" s="1"/>
      <c r="H63" s="1"/>
    </row>
    <row r="64" spans="6:8" ht="15.75" customHeight="1" x14ac:dyDescent="0.25">
      <c r="F64" s="1"/>
      <c r="G64" s="1"/>
      <c r="H64" s="1"/>
    </row>
    <row r="65" spans="6:8" ht="15.75" customHeight="1" x14ac:dyDescent="0.25">
      <c r="F65" s="1"/>
      <c r="G65" s="1"/>
      <c r="H65" s="1"/>
    </row>
    <row r="66" spans="6:8" ht="15.75" customHeight="1" x14ac:dyDescent="0.25">
      <c r="F66" s="1"/>
      <c r="G66" s="1"/>
      <c r="H66" s="1"/>
    </row>
    <row r="67" spans="6:8" ht="15.75" customHeight="1" x14ac:dyDescent="0.25">
      <c r="F67" s="1"/>
      <c r="G67" s="1"/>
      <c r="H67" s="1"/>
    </row>
    <row r="68" spans="6:8" ht="15.75" customHeight="1" x14ac:dyDescent="0.25">
      <c r="F68" s="1"/>
      <c r="G68" s="1"/>
      <c r="H68" s="1"/>
    </row>
    <row r="69" spans="6:8" ht="15.75" customHeight="1" x14ac:dyDescent="0.25">
      <c r="F69" s="1"/>
      <c r="G69" s="1"/>
      <c r="H69" s="1"/>
    </row>
    <row r="70" spans="6:8" ht="15.75" customHeight="1" x14ac:dyDescent="0.25">
      <c r="F70" s="1"/>
      <c r="G70" s="1"/>
      <c r="H70" s="1"/>
    </row>
    <row r="71" spans="6:8" ht="15.75" customHeight="1" x14ac:dyDescent="0.25">
      <c r="F71" s="1"/>
      <c r="G71" s="1"/>
      <c r="H71" s="1"/>
    </row>
    <row r="72" spans="6:8" ht="15.75" customHeight="1" x14ac:dyDescent="0.25">
      <c r="F72" s="1"/>
      <c r="G72" s="1"/>
      <c r="H72" s="1"/>
    </row>
    <row r="73" spans="6:8" ht="15.75" customHeight="1" x14ac:dyDescent="0.25">
      <c r="F73" s="1"/>
      <c r="G73" s="1"/>
      <c r="H73" s="1"/>
    </row>
    <row r="74" spans="6:8" ht="15.75" customHeight="1" x14ac:dyDescent="0.25">
      <c r="F74" s="1"/>
      <c r="G74" s="1"/>
      <c r="H74" s="1"/>
    </row>
    <row r="75" spans="6:8" ht="15.75" customHeight="1" x14ac:dyDescent="0.25">
      <c r="F75" s="1"/>
      <c r="G75" s="1"/>
      <c r="H75" s="1"/>
    </row>
    <row r="76" spans="6:8" ht="15.75" customHeight="1" x14ac:dyDescent="0.25">
      <c r="F76" s="1"/>
      <c r="G76" s="1"/>
      <c r="H76" s="1"/>
    </row>
    <row r="77" spans="6:8" ht="15.75" customHeight="1" x14ac:dyDescent="0.25">
      <c r="F77" s="1"/>
      <c r="G77" s="1"/>
      <c r="H77" s="1"/>
    </row>
    <row r="78" spans="6:8" ht="15.75" customHeight="1" x14ac:dyDescent="0.25">
      <c r="F78" s="1"/>
      <c r="G78" s="1"/>
      <c r="H78" s="1"/>
    </row>
    <row r="79" spans="6:8" ht="15.75" customHeight="1" x14ac:dyDescent="0.25">
      <c r="F79" s="1"/>
    </row>
    <row r="80" spans="6:8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5">
      <c r="F202" s="1"/>
    </row>
    <row r="203" spans="6:6" ht="15.75" customHeight="1" x14ac:dyDescent="0.25">
      <c r="F203" s="1"/>
    </row>
    <row r="204" spans="6:6" ht="15.75" customHeight="1" x14ac:dyDescent="0.25">
      <c r="F204" s="1"/>
    </row>
    <row r="205" spans="6:6" ht="15.75" customHeight="1" x14ac:dyDescent="0.25">
      <c r="F205" s="1"/>
    </row>
    <row r="206" spans="6:6" ht="15.75" customHeight="1" x14ac:dyDescent="0.25">
      <c r="F206" s="1"/>
    </row>
    <row r="207" spans="6:6" ht="15.75" customHeight="1" x14ac:dyDescent="0.25">
      <c r="F207" s="1"/>
    </row>
    <row r="208" spans="6:6" ht="15.75" customHeight="1" x14ac:dyDescent="0.25">
      <c r="F208" s="1"/>
    </row>
    <row r="209" spans="6:6" ht="15.75" customHeight="1" x14ac:dyDescent="0.25">
      <c r="F209" s="1"/>
    </row>
    <row r="210" spans="6:6" ht="15.75" customHeight="1" x14ac:dyDescent="0.25">
      <c r="F210" s="1"/>
    </row>
    <row r="211" spans="6:6" ht="15.75" customHeight="1" x14ac:dyDescent="0.25">
      <c r="F211" s="1"/>
    </row>
    <row r="212" spans="6:6" ht="15.75" customHeight="1" x14ac:dyDescent="0.25">
      <c r="F212" s="1"/>
    </row>
    <row r="213" spans="6:6" ht="15.75" customHeight="1" x14ac:dyDescent="0.25">
      <c r="F213" s="1"/>
    </row>
    <row r="214" spans="6:6" ht="15.75" customHeight="1" x14ac:dyDescent="0.25">
      <c r="F214" s="1"/>
    </row>
    <row r="215" spans="6:6" ht="15.75" customHeight="1" x14ac:dyDescent="0.25">
      <c r="F215" s="1"/>
    </row>
    <row r="216" spans="6:6" ht="15.75" customHeight="1" x14ac:dyDescent="0.25">
      <c r="F216" s="1"/>
    </row>
    <row r="217" spans="6:6" ht="15.75" customHeight="1" x14ac:dyDescent="0.25">
      <c r="F217" s="1"/>
    </row>
    <row r="218" spans="6:6" ht="15.75" customHeight="1" x14ac:dyDescent="0.25">
      <c r="F218" s="1"/>
    </row>
    <row r="219" spans="6:6" ht="15.75" customHeight="1" x14ac:dyDescent="0.25">
      <c r="F219" s="1"/>
    </row>
    <row r="220" spans="6:6" ht="15.75" customHeight="1" x14ac:dyDescent="0.25"/>
    <row r="221" spans="6:6" ht="15.75" customHeight="1" x14ac:dyDescent="0.25"/>
    <row r="222" spans="6:6" ht="15.75" customHeight="1" x14ac:dyDescent="0.25"/>
    <row r="223" spans="6:6" ht="15.75" customHeight="1" x14ac:dyDescent="0.25"/>
    <row r="224" spans="6: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8" ht="15.75" customHeight="1" x14ac:dyDescent="0.25"/>
  </sheetData>
  <mergeCells count="10">
    <mergeCell ref="B7:B10"/>
    <mergeCell ref="B2:C2"/>
    <mergeCell ref="B3:C3"/>
    <mergeCell ref="F5:F6"/>
    <mergeCell ref="G5:G6"/>
    <mergeCell ref="H5:H6"/>
    <mergeCell ref="C7:C10"/>
    <mergeCell ref="D7:D10"/>
    <mergeCell ref="E7:E10"/>
    <mergeCell ref="F7:F10"/>
  </mergeCells>
  <pageMargins left="0.7" right="0.7" top="0.75" bottom="0.75" header="0" footer="0"/>
  <pageSetup orientation="landscape"/>
  <ignoredErrors>
    <ignoredError sqref="F15:F3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00"/>
  </sheetPr>
  <dimension ref="A1:Z987"/>
  <sheetViews>
    <sheetView workbookViewId="0">
      <selection activeCell="H17" sqref="H17"/>
    </sheetView>
  </sheetViews>
  <sheetFormatPr baseColWidth="10" defaultColWidth="14.42578125" defaultRowHeight="15" customHeight="1" x14ac:dyDescent="0.25"/>
  <cols>
    <col min="1" max="1" width="2.5703125" customWidth="1"/>
    <col min="2" max="4" width="5.140625" customWidth="1"/>
    <col min="5" max="5" width="54" customWidth="1"/>
    <col min="6" max="7" width="14.7109375" customWidth="1"/>
    <col min="8" max="8" width="13.140625" customWidth="1"/>
    <col min="9" max="9" width="16.85546875" customWidth="1"/>
    <col min="10" max="10" width="4.7109375" customWidth="1"/>
    <col min="11" max="11" width="2.5703125" customWidth="1"/>
    <col min="12" max="12" width="10" customWidth="1"/>
    <col min="13" max="13" width="12.5703125" customWidth="1"/>
    <col min="14" max="14" width="20" customWidth="1"/>
    <col min="15" max="15" width="12.85546875" customWidth="1"/>
    <col min="16" max="17" width="10" customWidth="1"/>
  </cols>
  <sheetData>
    <row r="1" spans="1:21" x14ac:dyDescent="0.25">
      <c r="A1" s="1"/>
      <c r="B1" s="2"/>
      <c r="C1" s="2"/>
      <c r="D1" s="2"/>
      <c r="E1" s="2"/>
      <c r="F1" s="3"/>
      <c r="G1" s="3"/>
      <c r="H1" s="3"/>
      <c r="I1" s="4"/>
      <c r="J1" s="14"/>
      <c r="K1" s="1"/>
      <c r="L1" s="1"/>
      <c r="M1" s="1"/>
      <c r="N1" s="1"/>
      <c r="O1" s="1"/>
      <c r="P1" s="1"/>
      <c r="Q1" s="1"/>
    </row>
    <row r="2" spans="1:21" x14ac:dyDescent="0.25">
      <c r="A2" s="1"/>
      <c r="B2" s="373"/>
      <c r="C2" s="372"/>
      <c r="D2" s="2"/>
      <c r="E2" s="371" t="s">
        <v>0</v>
      </c>
      <c r="F2" s="372"/>
      <c r="G2" s="372"/>
      <c r="H2" s="3"/>
      <c r="I2" s="4"/>
      <c r="J2" s="14"/>
      <c r="K2" s="1"/>
      <c r="L2" s="1"/>
      <c r="M2" s="1"/>
      <c r="N2" s="1"/>
      <c r="O2" s="1"/>
      <c r="P2" s="1"/>
      <c r="Q2" s="1"/>
    </row>
    <row r="3" spans="1:21" x14ac:dyDescent="0.25">
      <c r="A3" s="1"/>
      <c r="B3" s="373"/>
      <c r="C3" s="372"/>
      <c r="D3" s="2"/>
      <c r="E3" s="374" t="s">
        <v>1</v>
      </c>
      <c r="F3" s="372"/>
      <c r="G3" s="372"/>
      <c r="H3" s="3"/>
      <c r="I3" s="4"/>
      <c r="J3" s="14"/>
      <c r="K3" s="1"/>
      <c r="L3" s="1"/>
      <c r="M3" s="1"/>
      <c r="N3" s="1"/>
      <c r="O3" s="1"/>
      <c r="P3" s="1"/>
      <c r="Q3" s="1"/>
    </row>
    <row r="4" spans="1:21" x14ac:dyDescent="0.25">
      <c r="A4" s="1"/>
      <c r="B4" s="2"/>
      <c r="C4" s="2"/>
      <c r="D4" s="2"/>
      <c r="E4" s="374" t="s">
        <v>2</v>
      </c>
      <c r="F4" s="372"/>
      <c r="G4" s="372"/>
      <c r="H4" s="3"/>
      <c r="I4" s="202"/>
      <c r="J4" s="14"/>
      <c r="K4" s="1"/>
      <c r="L4" s="1"/>
      <c r="M4" s="1"/>
      <c r="N4" s="1"/>
      <c r="O4" s="1"/>
      <c r="P4" s="1"/>
      <c r="Q4" s="1"/>
    </row>
    <row r="5" spans="1:21" x14ac:dyDescent="0.25">
      <c r="A5" s="1"/>
      <c r="B5" s="2"/>
      <c r="C5" s="6"/>
      <c r="D5" s="6"/>
      <c r="E5" s="371" t="s">
        <v>157</v>
      </c>
      <c r="F5" s="372"/>
      <c r="G5" s="372"/>
      <c r="H5" s="372"/>
      <c r="I5" s="4"/>
      <c r="J5" s="14"/>
      <c r="K5" s="1"/>
      <c r="L5" s="1"/>
      <c r="M5" s="1"/>
      <c r="N5" s="1"/>
      <c r="O5" s="1"/>
      <c r="P5" s="1"/>
      <c r="Q5" s="1"/>
    </row>
    <row r="6" spans="1:21" ht="15.75" customHeight="1" x14ac:dyDescent="0.25">
      <c r="A6" s="1"/>
      <c r="B6" s="2"/>
      <c r="C6" s="2"/>
      <c r="D6" s="2"/>
      <c r="E6" s="2"/>
      <c r="F6" s="3"/>
      <c r="G6" s="198"/>
      <c r="H6" s="198"/>
      <c r="I6" s="4"/>
      <c r="J6" s="14"/>
      <c r="K6" s="1"/>
      <c r="L6" s="1"/>
      <c r="M6" s="1"/>
      <c r="N6" s="1"/>
      <c r="O6" s="1"/>
      <c r="P6" s="1"/>
      <c r="Q6" s="1"/>
    </row>
    <row r="7" spans="1:21" ht="15" customHeight="1" x14ac:dyDescent="0.25">
      <c r="A7" s="1"/>
      <c r="B7" s="203" t="s">
        <v>4</v>
      </c>
      <c r="C7" s="203" t="s">
        <v>5</v>
      </c>
      <c r="D7" s="203" t="s">
        <v>6</v>
      </c>
      <c r="E7" s="204" t="s">
        <v>7</v>
      </c>
      <c r="F7" s="135" t="s">
        <v>8</v>
      </c>
      <c r="G7" s="135" t="s">
        <v>9</v>
      </c>
      <c r="H7" s="135" t="s">
        <v>10</v>
      </c>
      <c r="I7" s="12" t="s">
        <v>11</v>
      </c>
      <c r="J7" s="14"/>
      <c r="K7" s="1"/>
      <c r="L7" s="1"/>
      <c r="M7" s="1"/>
      <c r="N7" s="1"/>
      <c r="O7" s="1"/>
      <c r="P7" s="1"/>
      <c r="Q7" s="1"/>
    </row>
    <row r="8" spans="1:21" ht="15" customHeight="1" x14ac:dyDescent="0.25">
      <c r="A8" s="14"/>
      <c r="B8" s="131"/>
      <c r="C8" s="131"/>
      <c r="D8" s="131"/>
      <c r="E8" s="205" t="s">
        <v>12</v>
      </c>
      <c r="F8" s="206">
        <f t="shared" ref="F8:G8" si="0">+F9+F11+F13+F16</f>
        <v>282286863</v>
      </c>
      <c r="G8" s="206">
        <f t="shared" si="0"/>
        <v>34301873</v>
      </c>
      <c r="H8" s="206">
        <f t="shared" ref="H8:H21" si="1">+F8+G8</f>
        <v>316588736</v>
      </c>
      <c r="I8" s="207">
        <f t="shared" ref="I8:I21" si="2">IFERROR(H8/F8-1,"0.00%")</f>
        <v>0.12151423780567505</v>
      </c>
      <c r="J8" s="14"/>
      <c r="K8" s="14"/>
      <c r="L8" s="14"/>
      <c r="M8" s="14"/>
      <c r="N8" s="14"/>
      <c r="O8" s="14"/>
      <c r="P8" s="14"/>
      <c r="Q8" s="14"/>
    </row>
    <row r="9" spans="1:21" ht="15" customHeight="1" x14ac:dyDescent="0.25">
      <c r="A9" s="14"/>
      <c r="B9" s="28" t="s">
        <v>21</v>
      </c>
      <c r="C9" s="28"/>
      <c r="D9" s="28"/>
      <c r="E9" s="208" t="s">
        <v>138</v>
      </c>
      <c r="F9" s="146">
        <f t="shared" ref="F9:G9" si="3">+F10</f>
        <v>10</v>
      </c>
      <c r="G9" s="209">
        <f t="shared" si="3"/>
        <v>0</v>
      </c>
      <c r="H9" s="146">
        <f t="shared" si="1"/>
        <v>10</v>
      </c>
      <c r="I9" s="210">
        <f t="shared" si="2"/>
        <v>0</v>
      </c>
      <c r="J9" s="14"/>
      <c r="K9" s="14"/>
      <c r="L9" s="14"/>
      <c r="M9" s="1"/>
      <c r="N9" s="1"/>
      <c r="O9" s="14"/>
      <c r="P9" s="14"/>
      <c r="Q9" s="14"/>
    </row>
    <row r="10" spans="1:21" ht="15" customHeight="1" x14ac:dyDescent="0.25">
      <c r="A10" s="14"/>
      <c r="B10" s="28"/>
      <c r="C10" s="34" t="s">
        <v>61</v>
      </c>
      <c r="D10" s="28"/>
      <c r="E10" s="211" t="s">
        <v>158</v>
      </c>
      <c r="F10" s="155">
        <f>+F25</f>
        <v>10</v>
      </c>
      <c r="G10" s="212">
        <f>+'Decretos 050503'!F15</f>
        <v>0</v>
      </c>
      <c r="H10" s="155">
        <f t="shared" si="1"/>
        <v>10</v>
      </c>
      <c r="I10" s="53">
        <f t="shared" si="2"/>
        <v>0</v>
      </c>
      <c r="J10" s="14"/>
      <c r="K10" s="14"/>
      <c r="L10" s="14"/>
      <c r="M10" s="1"/>
      <c r="N10" s="1"/>
      <c r="O10" s="14"/>
      <c r="P10" s="14"/>
      <c r="Q10" s="14"/>
    </row>
    <row r="11" spans="1:21" ht="15" customHeight="1" x14ac:dyDescent="0.25">
      <c r="A11" s="1"/>
      <c r="B11" s="28" t="s">
        <v>30</v>
      </c>
      <c r="C11" s="28" t="s">
        <v>14</v>
      </c>
      <c r="D11" s="28" t="s">
        <v>15</v>
      </c>
      <c r="E11" s="28" t="s">
        <v>31</v>
      </c>
      <c r="F11" s="146">
        <f t="shared" ref="F11:G11" si="4">+F12</f>
        <v>272381136</v>
      </c>
      <c r="G11" s="147">
        <f t="shared" si="4"/>
        <v>34281450</v>
      </c>
      <c r="H11" s="146">
        <f t="shared" si="1"/>
        <v>306662586</v>
      </c>
      <c r="I11" s="210">
        <f t="shared" si="2"/>
        <v>0.12585838543532613</v>
      </c>
      <c r="J11" s="213"/>
      <c r="K11" s="1"/>
      <c r="L11" s="1"/>
      <c r="M11" s="1"/>
      <c r="N11" s="1"/>
      <c r="O11" s="3"/>
      <c r="P11" s="1"/>
      <c r="Q11" s="1"/>
    </row>
    <row r="12" spans="1:21" ht="15" customHeight="1" x14ac:dyDescent="0.25">
      <c r="A12" s="1"/>
      <c r="B12" s="34" t="s">
        <v>23</v>
      </c>
      <c r="C12" s="34" t="s">
        <v>24</v>
      </c>
      <c r="D12" s="34" t="s">
        <v>15</v>
      </c>
      <c r="E12" s="34" t="s">
        <v>32</v>
      </c>
      <c r="F12" s="31">
        <f>+F18+F26+F31+F32+F33+F34+F36</f>
        <v>272381136</v>
      </c>
      <c r="G12" s="144">
        <f>+'Decretos 050503'!F17</f>
        <v>34281450</v>
      </c>
      <c r="H12" s="214">
        <f t="shared" si="1"/>
        <v>306662586</v>
      </c>
      <c r="I12" s="53">
        <f t="shared" si="2"/>
        <v>0.12585838543532613</v>
      </c>
      <c r="J12" s="14"/>
      <c r="K12" s="1"/>
      <c r="L12" s="1"/>
      <c r="M12" s="1"/>
      <c r="N12" s="1"/>
      <c r="O12" s="1"/>
      <c r="P12" s="1"/>
      <c r="Q12" s="1"/>
    </row>
    <row r="13" spans="1:21" ht="15" customHeight="1" x14ac:dyDescent="0.25">
      <c r="A13" s="1"/>
      <c r="B13" s="28" t="s">
        <v>159</v>
      </c>
      <c r="C13" s="28"/>
      <c r="D13" s="28"/>
      <c r="E13" s="28" t="s">
        <v>160</v>
      </c>
      <c r="F13" s="146">
        <f t="shared" ref="F13:G13" si="5">+F14</f>
        <v>9905707</v>
      </c>
      <c r="G13" s="209">
        <f t="shared" si="5"/>
        <v>0</v>
      </c>
      <c r="H13" s="146">
        <f t="shared" si="1"/>
        <v>9905707</v>
      </c>
      <c r="I13" s="53">
        <f t="shared" si="2"/>
        <v>0</v>
      </c>
      <c r="J13" s="213"/>
      <c r="K13" s="1"/>
      <c r="L13" s="1"/>
      <c r="M13" s="1"/>
      <c r="N13" s="1"/>
      <c r="O13" s="1"/>
      <c r="P13" s="1"/>
      <c r="Q13" s="1"/>
    </row>
    <row r="14" spans="1:21" ht="15" customHeight="1" x14ac:dyDescent="0.25">
      <c r="A14" s="1"/>
      <c r="B14" s="34"/>
      <c r="C14" s="34" t="s">
        <v>17</v>
      </c>
      <c r="D14" s="34"/>
      <c r="E14" s="28" t="s">
        <v>18</v>
      </c>
      <c r="F14" s="155">
        <f>SUM(F15)</f>
        <v>9905707</v>
      </c>
      <c r="G14" s="212">
        <v>0</v>
      </c>
      <c r="H14" s="155">
        <f t="shared" si="1"/>
        <v>9905707</v>
      </c>
      <c r="I14" s="53">
        <f t="shared" si="2"/>
        <v>0</v>
      </c>
      <c r="J14" s="14"/>
      <c r="K14" s="1"/>
      <c r="L14" s="1"/>
      <c r="M14" s="1"/>
      <c r="N14" s="1"/>
      <c r="O14" s="1"/>
      <c r="P14" s="1"/>
      <c r="Q14" s="1"/>
    </row>
    <row r="15" spans="1:21" ht="15" customHeight="1" x14ac:dyDescent="0.25">
      <c r="A15" s="1"/>
      <c r="B15" s="34"/>
      <c r="C15" s="34"/>
      <c r="D15" s="34" t="s">
        <v>161</v>
      </c>
      <c r="E15" s="34" t="s">
        <v>162</v>
      </c>
      <c r="F15" s="31">
        <f>+F35</f>
        <v>9905707</v>
      </c>
      <c r="G15" s="212">
        <v>0</v>
      </c>
      <c r="H15" s="155">
        <f t="shared" si="1"/>
        <v>9905707</v>
      </c>
      <c r="I15" s="53">
        <f t="shared" si="2"/>
        <v>0</v>
      </c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1"/>
      <c r="B16" s="28" t="s">
        <v>43</v>
      </c>
      <c r="C16" s="28" t="s">
        <v>14</v>
      </c>
      <c r="D16" s="28" t="s">
        <v>15</v>
      </c>
      <c r="E16" s="39" t="s">
        <v>44</v>
      </c>
      <c r="F16" s="148">
        <v>10</v>
      </c>
      <c r="G16" s="31">
        <f>+'Decretos 050503'!F21</f>
        <v>20423</v>
      </c>
      <c r="H16" s="146">
        <f t="shared" si="1"/>
        <v>20433</v>
      </c>
      <c r="I16" s="210">
        <f t="shared" si="2"/>
        <v>2042.3</v>
      </c>
      <c r="J16" s="1"/>
      <c r="K16" s="1"/>
      <c r="L16" s="1"/>
      <c r="M16" s="1"/>
      <c r="N16" s="1"/>
      <c r="O16" s="1"/>
      <c r="P16" s="1"/>
      <c r="Q16" s="1"/>
    </row>
    <row r="17" spans="1:26" ht="15" customHeight="1" x14ac:dyDescent="0.25">
      <c r="A17" s="1"/>
      <c r="B17" s="21"/>
      <c r="C17" s="21"/>
      <c r="D17" s="21"/>
      <c r="E17" s="215" t="s">
        <v>45</v>
      </c>
      <c r="F17" s="151">
        <f>+F18+F29+F26+F37+F24</f>
        <v>282286863</v>
      </c>
      <c r="G17" s="23">
        <f>+G18+G24+G26+G29+G37</f>
        <v>34301873</v>
      </c>
      <c r="H17" s="151">
        <f t="shared" si="1"/>
        <v>316588736</v>
      </c>
      <c r="I17" s="216">
        <f t="shared" si="2"/>
        <v>0.12151423780567505</v>
      </c>
      <c r="J17" s="1"/>
      <c r="K17" s="1"/>
      <c r="L17" s="1"/>
      <c r="M17" s="1"/>
      <c r="N17" s="1"/>
      <c r="O17" s="1"/>
      <c r="P17" s="1"/>
      <c r="Q17" s="1"/>
    </row>
    <row r="18" spans="1:26" ht="15" customHeight="1" x14ac:dyDescent="0.25">
      <c r="A18" s="1"/>
      <c r="B18" s="21" t="s">
        <v>52</v>
      </c>
      <c r="C18" s="21" t="s">
        <v>14</v>
      </c>
      <c r="D18" s="21" t="s">
        <v>15</v>
      </c>
      <c r="E18" s="21" t="s">
        <v>16</v>
      </c>
      <c r="F18" s="23">
        <f>+F19</f>
        <v>81039720</v>
      </c>
      <c r="G18" s="23">
        <f>+G19+G22</f>
        <v>0</v>
      </c>
      <c r="H18" s="23">
        <f t="shared" si="1"/>
        <v>81039720</v>
      </c>
      <c r="I18" s="216">
        <f t="shared" si="2"/>
        <v>0</v>
      </c>
      <c r="J18" s="1"/>
      <c r="K18" s="1"/>
      <c r="L18" s="1"/>
      <c r="M18" s="1"/>
      <c r="N18" s="1"/>
      <c r="O18" s="1"/>
      <c r="P18" s="1"/>
      <c r="Q18" s="1"/>
    </row>
    <row r="19" spans="1:26" ht="15" customHeight="1" x14ac:dyDescent="0.25">
      <c r="A19" s="1"/>
      <c r="B19" s="28" t="s">
        <v>23</v>
      </c>
      <c r="C19" s="28" t="s">
        <v>37</v>
      </c>
      <c r="D19" s="28" t="s">
        <v>15</v>
      </c>
      <c r="E19" s="28" t="s">
        <v>53</v>
      </c>
      <c r="F19" s="25">
        <f>+F20+F21+F22</f>
        <v>81039720</v>
      </c>
      <c r="G19" s="25">
        <f>SUM(G20:G21)</f>
        <v>0</v>
      </c>
      <c r="H19" s="25">
        <f t="shared" si="1"/>
        <v>81039720</v>
      </c>
      <c r="I19" s="210">
        <f t="shared" si="2"/>
        <v>0</v>
      </c>
      <c r="J19" s="14"/>
      <c r="K19" s="1"/>
      <c r="L19" s="1"/>
      <c r="M19" s="1"/>
      <c r="N19" s="1"/>
      <c r="O19" s="1"/>
      <c r="P19" s="1"/>
      <c r="Q19" s="1"/>
    </row>
    <row r="20" spans="1:26" ht="15" customHeight="1" x14ac:dyDescent="0.25">
      <c r="A20" s="1"/>
      <c r="B20" s="34" t="s">
        <v>23</v>
      </c>
      <c r="C20" s="34" t="s">
        <v>14</v>
      </c>
      <c r="D20" s="34" t="s">
        <v>163</v>
      </c>
      <c r="E20" s="34" t="s">
        <v>164</v>
      </c>
      <c r="F20" s="31">
        <v>76763405</v>
      </c>
      <c r="G20" s="31">
        <v>0</v>
      </c>
      <c r="H20" s="31">
        <f t="shared" si="1"/>
        <v>76763405</v>
      </c>
      <c r="I20" s="53">
        <f t="shared" si="2"/>
        <v>0</v>
      </c>
      <c r="J20" s="14"/>
      <c r="K20" s="1"/>
      <c r="L20" s="1"/>
      <c r="M20" s="1"/>
      <c r="N20" s="1"/>
      <c r="O20" s="1"/>
      <c r="P20" s="1"/>
      <c r="Q20" s="1"/>
    </row>
    <row r="21" spans="1:26" ht="15" customHeight="1" x14ac:dyDescent="0.25">
      <c r="A21" s="1"/>
      <c r="B21" s="34" t="s">
        <v>23</v>
      </c>
      <c r="C21" s="34" t="s">
        <v>14</v>
      </c>
      <c r="D21" s="34" t="s">
        <v>165</v>
      </c>
      <c r="E21" s="34" t="s">
        <v>166</v>
      </c>
      <c r="F21" s="31">
        <v>3804713</v>
      </c>
      <c r="G21" s="31">
        <f>'Decretos 050503'!F30</f>
        <v>0</v>
      </c>
      <c r="H21" s="31">
        <f t="shared" si="1"/>
        <v>3804713</v>
      </c>
      <c r="I21" s="53">
        <f t="shared" si="2"/>
        <v>0</v>
      </c>
      <c r="J21" s="14"/>
      <c r="K21" s="1"/>
      <c r="L21" s="1"/>
      <c r="M21" s="1"/>
      <c r="N21" s="1"/>
      <c r="O21" s="1"/>
      <c r="P21" s="1"/>
      <c r="Q21" s="1"/>
    </row>
    <row r="22" spans="1:26" ht="15" customHeight="1" x14ac:dyDescent="0.25">
      <c r="A22" s="1"/>
      <c r="B22" s="34"/>
      <c r="C22" s="28" t="s">
        <v>30</v>
      </c>
      <c r="D22" s="28"/>
      <c r="E22" s="28" t="s">
        <v>56</v>
      </c>
      <c r="F22" s="31">
        <f t="shared" ref="F22:G22" si="6">+F23</f>
        <v>471602</v>
      </c>
      <c r="G22" s="31">
        <f t="shared" si="6"/>
        <v>0</v>
      </c>
      <c r="H22" s="31"/>
      <c r="I22" s="53"/>
      <c r="J22" s="14"/>
      <c r="K22" s="1"/>
      <c r="L22" s="1"/>
      <c r="M22" s="1"/>
      <c r="N22" s="1"/>
      <c r="O22" s="1"/>
      <c r="P22" s="1"/>
      <c r="Q22" s="1"/>
    </row>
    <row r="23" spans="1:26" ht="15" customHeight="1" x14ac:dyDescent="0.25">
      <c r="A23" s="1"/>
      <c r="B23" s="34"/>
      <c r="C23" s="34"/>
      <c r="D23" s="34" t="s">
        <v>167</v>
      </c>
      <c r="E23" s="34" t="s">
        <v>168</v>
      </c>
      <c r="F23" s="31">
        <v>471602</v>
      </c>
      <c r="G23" s="31">
        <f>'Decretos 050503'!F31</f>
        <v>0</v>
      </c>
      <c r="H23" s="31">
        <f>F23+G23</f>
        <v>471602</v>
      </c>
      <c r="I23" s="53">
        <f>IFERROR(H23/F23-1,"0.00%")</f>
        <v>0</v>
      </c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"/>
      <c r="B24" s="28" t="s">
        <v>59</v>
      </c>
      <c r="C24" s="28" t="s">
        <v>14</v>
      </c>
      <c r="D24" s="28" t="s">
        <v>15</v>
      </c>
      <c r="E24" s="28" t="s">
        <v>169</v>
      </c>
      <c r="F24" s="25">
        <f t="shared" ref="F24:G24" si="7">+F25</f>
        <v>10</v>
      </c>
      <c r="G24" s="25">
        <f t="shared" si="7"/>
        <v>0</v>
      </c>
      <c r="H24" s="25">
        <f t="shared" ref="H24:H38" si="8">+F24+G24</f>
        <v>10</v>
      </c>
      <c r="I24" s="210">
        <v>1</v>
      </c>
      <c r="J24" s="14"/>
      <c r="K24" s="1"/>
      <c r="L24" s="1"/>
      <c r="M24" s="1"/>
      <c r="N24" s="1"/>
      <c r="O24" s="1"/>
      <c r="P24" s="1"/>
      <c r="Q24" s="1"/>
    </row>
    <row r="25" spans="1:26" ht="15" customHeight="1" x14ac:dyDescent="0.25">
      <c r="A25" s="1"/>
      <c r="B25" s="34"/>
      <c r="C25" s="34" t="s">
        <v>61</v>
      </c>
      <c r="D25" s="34"/>
      <c r="E25" s="34" t="s">
        <v>170</v>
      </c>
      <c r="F25" s="31">
        <v>10</v>
      </c>
      <c r="G25" s="31">
        <f>+'Decretos 050503'!F33</f>
        <v>0</v>
      </c>
      <c r="H25" s="31">
        <f t="shared" si="8"/>
        <v>10</v>
      </c>
      <c r="I25" s="53">
        <v>1</v>
      </c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6" ht="15" customHeight="1" x14ac:dyDescent="0.25">
      <c r="A26" s="1"/>
      <c r="B26" s="28" t="s">
        <v>171</v>
      </c>
      <c r="C26" s="28" t="s">
        <v>14</v>
      </c>
      <c r="D26" s="28" t="s">
        <v>15</v>
      </c>
      <c r="E26" s="28" t="s">
        <v>172</v>
      </c>
      <c r="F26" s="25">
        <f t="shared" ref="F26:G26" si="9">+F27</f>
        <v>8610052</v>
      </c>
      <c r="G26" s="25">
        <f t="shared" si="9"/>
        <v>0</v>
      </c>
      <c r="H26" s="25">
        <f t="shared" si="8"/>
        <v>8610052</v>
      </c>
      <c r="I26" s="210">
        <f>IFERROR(H26/F26-1,"0.00%")</f>
        <v>0</v>
      </c>
      <c r="J26" s="14"/>
      <c r="K26" s="1"/>
      <c r="L26" s="1"/>
      <c r="M26" s="1"/>
      <c r="N26" s="1"/>
      <c r="O26" s="1"/>
      <c r="P26" s="1"/>
      <c r="Q26" s="1"/>
    </row>
    <row r="27" spans="1:26" ht="15.75" customHeight="1" x14ac:dyDescent="0.25">
      <c r="A27" s="1"/>
      <c r="B27" s="34" t="s">
        <v>23</v>
      </c>
      <c r="C27" s="34" t="s">
        <v>76</v>
      </c>
      <c r="D27" s="34" t="s">
        <v>15</v>
      </c>
      <c r="E27" s="34" t="s">
        <v>173</v>
      </c>
      <c r="F27" s="31">
        <f t="shared" ref="F27:G27" si="10">+F28</f>
        <v>8610052</v>
      </c>
      <c r="G27" s="31">
        <f t="shared" si="10"/>
        <v>0</v>
      </c>
      <c r="H27" s="31">
        <f t="shared" si="8"/>
        <v>8610052</v>
      </c>
      <c r="I27" s="53">
        <f>IFERROR(H27/F28-1,"0.00%")</f>
        <v>0</v>
      </c>
      <c r="J27" s="14"/>
      <c r="K27" s="1"/>
      <c r="L27" s="1"/>
      <c r="M27" s="1"/>
      <c r="N27" s="1"/>
      <c r="O27" s="1"/>
      <c r="P27" s="1"/>
      <c r="Q27" s="1"/>
    </row>
    <row r="28" spans="1:26" ht="15.75" customHeight="1" x14ac:dyDescent="0.25">
      <c r="A28" s="1"/>
      <c r="B28" s="34" t="s">
        <v>23</v>
      </c>
      <c r="C28" s="34" t="s">
        <v>14</v>
      </c>
      <c r="D28" s="34" t="s">
        <v>174</v>
      </c>
      <c r="E28" s="34" t="s">
        <v>175</v>
      </c>
      <c r="F28" s="31">
        <v>8610052</v>
      </c>
      <c r="G28" s="31">
        <f>+'Decretos 050503'!F36</f>
        <v>0</v>
      </c>
      <c r="H28" s="31">
        <f t="shared" si="8"/>
        <v>8610052</v>
      </c>
      <c r="I28" s="53" t="str">
        <f>IFERROR(H28/#REF!-1,"0.00%")</f>
        <v>0.00%</v>
      </c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6" ht="15.75" customHeight="1" x14ac:dyDescent="0.25">
      <c r="A29" s="1"/>
      <c r="B29" s="28" t="s">
        <v>151</v>
      </c>
      <c r="C29" s="28" t="s">
        <v>14</v>
      </c>
      <c r="D29" s="28" t="s">
        <v>15</v>
      </c>
      <c r="E29" s="28" t="s">
        <v>152</v>
      </c>
      <c r="F29" s="25">
        <f t="shared" ref="F29:G29" si="11">+F30</f>
        <v>192637071</v>
      </c>
      <c r="G29" s="25">
        <f t="shared" si="11"/>
        <v>-9631854</v>
      </c>
      <c r="H29" s="25">
        <f t="shared" si="8"/>
        <v>183005217</v>
      </c>
      <c r="I29" s="210">
        <f t="shared" ref="I29:I38" si="12">IFERROR(H29/F29-1,"0.00%")</f>
        <v>-5.0000002335998994E-2</v>
      </c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6" ht="15.75" customHeight="1" x14ac:dyDescent="0.25">
      <c r="A30" s="1"/>
      <c r="B30" s="34" t="s">
        <v>23</v>
      </c>
      <c r="C30" s="34" t="s">
        <v>37</v>
      </c>
      <c r="D30" s="34" t="s">
        <v>15</v>
      </c>
      <c r="E30" s="34" t="s">
        <v>53</v>
      </c>
      <c r="F30" s="31">
        <f t="shared" ref="F30:G30" si="13">SUM(F31:F36)</f>
        <v>192637071</v>
      </c>
      <c r="G30" s="31">
        <f t="shared" si="13"/>
        <v>-9631854</v>
      </c>
      <c r="H30" s="31">
        <f t="shared" si="8"/>
        <v>183005217</v>
      </c>
      <c r="I30" s="53">
        <f t="shared" si="12"/>
        <v>-5.0000002335998994E-2</v>
      </c>
      <c r="J30" s="14"/>
      <c r="K30" s="1"/>
      <c r="L30" s="1"/>
      <c r="M30" s="1"/>
      <c r="N30" s="1"/>
      <c r="O30" s="1"/>
      <c r="P30" s="1"/>
      <c r="Q30" s="1"/>
    </row>
    <row r="31" spans="1:26" ht="15.75" customHeight="1" x14ac:dyDescent="0.25">
      <c r="A31" s="1"/>
      <c r="B31" s="34"/>
      <c r="C31" s="34"/>
      <c r="D31" s="34" t="s">
        <v>176</v>
      </c>
      <c r="E31" s="34" t="s">
        <v>177</v>
      </c>
      <c r="F31" s="31">
        <v>95697781</v>
      </c>
      <c r="G31" s="31">
        <f>+'Decretos 050503'!F43</f>
        <v>-9631854</v>
      </c>
      <c r="H31" s="31">
        <f t="shared" si="8"/>
        <v>86065927</v>
      </c>
      <c r="I31" s="53">
        <f t="shared" si="12"/>
        <v>-0.10064866603333256</v>
      </c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6" ht="15.75" customHeight="1" x14ac:dyDescent="0.25">
      <c r="A32" s="1"/>
      <c r="B32" s="34"/>
      <c r="C32" s="34"/>
      <c r="D32" s="34" t="s">
        <v>178</v>
      </c>
      <c r="E32" s="34" t="s">
        <v>179</v>
      </c>
      <c r="F32" s="31">
        <v>56114193</v>
      </c>
      <c r="G32" s="31">
        <f>+'Decretos 050503'!F44</f>
        <v>0</v>
      </c>
      <c r="H32" s="31">
        <f t="shared" si="8"/>
        <v>56114193</v>
      </c>
      <c r="I32" s="53">
        <f t="shared" si="12"/>
        <v>0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1"/>
      <c r="B33" s="34"/>
      <c r="C33" s="34"/>
      <c r="D33" s="34" t="s">
        <v>180</v>
      </c>
      <c r="E33" s="34" t="s">
        <v>181</v>
      </c>
      <c r="F33" s="31">
        <v>9562068</v>
      </c>
      <c r="G33" s="31">
        <f>+'Decretos 050503'!F45</f>
        <v>0</v>
      </c>
      <c r="H33" s="31">
        <f t="shared" si="8"/>
        <v>9562068</v>
      </c>
      <c r="I33" s="53">
        <f t="shared" si="12"/>
        <v>0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1"/>
      <c r="B34" s="34" t="s">
        <v>23</v>
      </c>
      <c r="C34" s="34" t="s">
        <v>14</v>
      </c>
      <c r="D34" s="34" t="s">
        <v>182</v>
      </c>
      <c r="E34" s="34" t="s">
        <v>183</v>
      </c>
      <c r="F34" s="31">
        <v>17361590</v>
      </c>
      <c r="G34" s="31">
        <v>0</v>
      </c>
      <c r="H34" s="31">
        <f t="shared" si="8"/>
        <v>17361590</v>
      </c>
      <c r="I34" s="53">
        <f t="shared" si="12"/>
        <v>0</v>
      </c>
      <c r="J34" s="14"/>
      <c r="K34" s="1"/>
      <c r="L34" s="1"/>
      <c r="M34" s="1"/>
      <c r="N34" s="1"/>
      <c r="O34" s="1"/>
      <c r="P34" s="1"/>
      <c r="Q34" s="1"/>
    </row>
    <row r="35" spans="1:21" ht="15.75" customHeight="1" x14ac:dyDescent="0.25">
      <c r="A35" s="1"/>
      <c r="B35" s="34" t="s">
        <v>23</v>
      </c>
      <c r="C35" s="34" t="s">
        <v>14</v>
      </c>
      <c r="D35" s="34" t="s">
        <v>184</v>
      </c>
      <c r="E35" s="34" t="s">
        <v>185</v>
      </c>
      <c r="F35" s="31">
        <v>9905707</v>
      </c>
      <c r="G35" s="31">
        <v>0</v>
      </c>
      <c r="H35" s="31">
        <f t="shared" si="8"/>
        <v>9905707</v>
      </c>
      <c r="I35" s="53">
        <f t="shared" si="12"/>
        <v>0</v>
      </c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1"/>
      <c r="B36" s="34"/>
      <c r="C36" s="34"/>
      <c r="D36" s="34" t="s">
        <v>186</v>
      </c>
      <c r="E36" s="34" t="s">
        <v>187</v>
      </c>
      <c r="F36" s="31">
        <v>3995732</v>
      </c>
      <c r="G36" s="31">
        <f>+'Decretos 050503'!F48</f>
        <v>0</v>
      </c>
      <c r="H36" s="31">
        <f t="shared" si="8"/>
        <v>3995732</v>
      </c>
      <c r="I36" s="53">
        <f t="shared" si="12"/>
        <v>0</v>
      </c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1"/>
      <c r="B37" s="28" t="s">
        <v>73</v>
      </c>
      <c r="C37" s="28" t="s">
        <v>14</v>
      </c>
      <c r="D37" s="28" t="s">
        <v>15</v>
      </c>
      <c r="E37" s="28" t="s">
        <v>74</v>
      </c>
      <c r="F37" s="25">
        <f t="shared" ref="F37:G37" si="14">+F38</f>
        <v>10</v>
      </c>
      <c r="G37" s="25">
        <f t="shared" si="14"/>
        <v>43933727</v>
      </c>
      <c r="H37" s="25">
        <f t="shared" si="8"/>
        <v>43933737</v>
      </c>
      <c r="I37" s="210">
        <f t="shared" si="12"/>
        <v>4393372.7</v>
      </c>
      <c r="J37" s="14"/>
      <c r="K37" s="1"/>
      <c r="L37" s="1"/>
      <c r="M37" s="1"/>
      <c r="N37" s="1"/>
      <c r="O37" s="1"/>
      <c r="P37" s="1"/>
      <c r="Q37" s="1"/>
    </row>
    <row r="38" spans="1:21" ht="15.75" customHeight="1" x14ac:dyDescent="0.25">
      <c r="A38" s="1"/>
      <c r="B38" s="39"/>
      <c r="C38" s="61" t="s">
        <v>71</v>
      </c>
      <c r="D38" s="61" t="s">
        <v>15</v>
      </c>
      <c r="E38" s="61" t="s">
        <v>133</v>
      </c>
      <c r="F38" s="64">
        <v>10</v>
      </c>
      <c r="G38" s="64">
        <f>+'Decretos 050503'!F50</f>
        <v>43933727</v>
      </c>
      <c r="H38" s="64">
        <f t="shared" si="8"/>
        <v>43933737</v>
      </c>
      <c r="I38" s="65">
        <f t="shared" si="12"/>
        <v>4393372.7</v>
      </c>
      <c r="J38" s="14"/>
      <c r="K38" s="1"/>
      <c r="L38" s="1"/>
      <c r="M38" s="1"/>
      <c r="N38" s="1"/>
      <c r="O38" s="1"/>
      <c r="P38" s="1"/>
      <c r="Q38" s="1"/>
    </row>
    <row r="39" spans="1:21" ht="15.75" customHeight="1" x14ac:dyDescent="0.25">
      <c r="A39" s="1"/>
      <c r="B39" s="2"/>
      <c r="C39" s="2"/>
      <c r="D39" s="2"/>
      <c r="E39" s="2"/>
      <c r="F39" s="3"/>
      <c r="G39" s="3"/>
      <c r="H39" s="3"/>
      <c r="I39" s="217"/>
      <c r="J39" s="14"/>
      <c r="K39" s="1"/>
      <c r="L39" s="1"/>
      <c r="M39" s="1"/>
      <c r="N39" s="1"/>
      <c r="O39" s="1"/>
      <c r="P39" s="1"/>
      <c r="Q39" s="1"/>
    </row>
    <row r="40" spans="1:21" ht="16.5" customHeight="1" x14ac:dyDescent="0.25">
      <c r="A40" s="1"/>
      <c r="B40" s="2"/>
      <c r="C40" s="2"/>
      <c r="D40" s="2"/>
      <c r="E40" s="2"/>
      <c r="F40" s="3"/>
      <c r="G40" s="3"/>
      <c r="H40" s="3"/>
      <c r="I40" s="4"/>
      <c r="J40" s="2"/>
      <c r="K40" s="1"/>
      <c r="L40" s="1"/>
      <c r="M40" s="1"/>
      <c r="N40" s="1"/>
      <c r="O40" s="1"/>
      <c r="P40" s="1"/>
      <c r="Q40" s="1"/>
    </row>
    <row r="41" spans="1:21" ht="15.7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14"/>
      <c r="K41" s="1"/>
      <c r="L41" s="1"/>
      <c r="M41" s="1"/>
      <c r="N41" s="1"/>
      <c r="O41" s="1"/>
      <c r="P41" s="1"/>
      <c r="Q41" s="1"/>
    </row>
    <row r="42" spans="1:21" ht="15.75" customHeight="1" x14ac:dyDescent="0.25">
      <c r="A42" s="1"/>
      <c r="B42" s="2"/>
      <c r="C42" s="2"/>
      <c r="D42" s="2"/>
      <c r="E42" s="2"/>
      <c r="F42" s="3"/>
      <c r="G42" s="3"/>
      <c r="H42" s="3"/>
      <c r="I42" s="4"/>
      <c r="J42" s="14"/>
      <c r="K42" s="1"/>
      <c r="L42" s="1"/>
      <c r="M42" s="1"/>
      <c r="N42" s="1"/>
      <c r="O42" s="1"/>
      <c r="P42" s="1"/>
      <c r="Q42" s="1"/>
    </row>
    <row r="43" spans="1:21" ht="15.75" customHeight="1" x14ac:dyDescent="0.25">
      <c r="A43" s="1"/>
      <c r="B43" s="2"/>
      <c r="C43" s="2"/>
      <c r="D43" s="2"/>
      <c r="E43" s="2"/>
      <c r="F43" s="3"/>
      <c r="G43" s="3"/>
      <c r="H43" s="3"/>
      <c r="I43" s="4"/>
      <c r="J43" s="14"/>
      <c r="K43" s="1"/>
      <c r="L43" s="1"/>
      <c r="M43" s="1"/>
      <c r="N43" s="1"/>
      <c r="O43" s="1"/>
      <c r="P43" s="1"/>
      <c r="Q43" s="1"/>
    </row>
    <row r="44" spans="1:21" ht="15.75" customHeight="1" x14ac:dyDescent="0.25">
      <c r="A44" s="1"/>
      <c r="B44" s="2"/>
      <c r="C44" s="2"/>
      <c r="D44" s="2"/>
      <c r="E44" s="2"/>
      <c r="F44" s="3"/>
      <c r="G44" s="3"/>
      <c r="H44" s="3"/>
      <c r="I44" s="4"/>
      <c r="J44" s="14"/>
      <c r="K44" s="1"/>
      <c r="L44" s="1"/>
      <c r="M44" s="1"/>
      <c r="N44" s="1"/>
      <c r="O44" s="1"/>
      <c r="P44" s="1"/>
      <c r="Q44" s="1"/>
    </row>
    <row r="45" spans="1:21" ht="15.75" customHeight="1" x14ac:dyDescent="0.25">
      <c r="A45" s="1"/>
      <c r="B45" s="2"/>
      <c r="C45" s="2"/>
      <c r="D45" s="2"/>
      <c r="E45" s="2"/>
      <c r="F45" s="3"/>
      <c r="G45" s="3"/>
      <c r="H45" s="3"/>
      <c r="I45" s="4"/>
      <c r="J45" s="14"/>
      <c r="K45" s="1"/>
      <c r="L45" s="1"/>
      <c r="M45" s="1"/>
      <c r="N45" s="1"/>
      <c r="O45" s="1"/>
      <c r="P45" s="1"/>
      <c r="Q45" s="1"/>
    </row>
    <row r="46" spans="1:21" ht="15.75" customHeight="1" x14ac:dyDescent="0.25">
      <c r="A46" s="1"/>
      <c r="B46" s="2"/>
      <c r="C46" s="2"/>
      <c r="D46" s="2"/>
      <c r="E46" s="2"/>
      <c r="F46" s="3"/>
      <c r="G46" s="3"/>
      <c r="H46" s="3"/>
      <c r="I46" s="4"/>
      <c r="J46" s="14"/>
      <c r="K46" s="1"/>
      <c r="L46" s="1"/>
      <c r="M46" s="1"/>
      <c r="N46" s="1"/>
      <c r="O46" s="1"/>
      <c r="P46" s="1"/>
      <c r="Q46" s="1"/>
    </row>
    <row r="47" spans="1:21" ht="15.75" customHeight="1" x14ac:dyDescent="0.25">
      <c r="A47" s="1"/>
      <c r="B47" s="2"/>
      <c r="C47" s="2"/>
      <c r="D47" s="2"/>
      <c r="E47" s="2"/>
      <c r="F47" s="3"/>
      <c r="G47" s="3"/>
      <c r="H47" s="3"/>
      <c r="I47" s="4"/>
      <c r="J47" s="14"/>
      <c r="K47" s="1"/>
      <c r="L47" s="1"/>
      <c r="M47" s="1"/>
      <c r="N47" s="1"/>
      <c r="O47" s="1"/>
      <c r="P47" s="1"/>
      <c r="Q47" s="1"/>
    </row>
    <row r="48" spans="1:21" ht="15.75" customHeight="1" x14ac:dyDescent="0.25">
      <c r="A48" s="1"/>
      <c r="B48" s="2"/>
      <c r="C48" s="2"/>
      <c r="D48" s="2"/>
      <c r="E48" s="2"/>
      <c r="F48" s="3"/>
      <c r="G48" s="3"/>
      <c r="H48" s="3"/>
      <c r="I48" s="4"/>
      <c r="J48" s="14"/>
      <c r="K48" s="1"/>
      <c r="L48" s="1"/>
      <c r="M48" s="1"/>
      <c r="N48" s="1"/>
      <c r="O48" s="1"/>
      <c r="P48" s="1"/>
      <c r="Q48" s="1"/>
    </row>
    <row r="49" spans="1:17" ht="15.75" customHeight="1" x14ac:dyDescent="0.25">
      <c r="A49" s="1"/>
      <c r="B49" s="2"/>
      <c r="C49" s="2"/>
      <c r="D49" s="2"/>
      <c r="E49" s="2"/>
      <c r="F49" s="3"/>
      <c r="G49" s="3"/>
      <c r="H49" s="3"/>
      <c r="I49" s="4"/>
      <c r="J49" s="14"/>
      <c r="K49" s="1"/>
      <c r="L49" s="1"/>
      <c r="M49" s="1"/>
      <c r="N49" s="1"/>
      <c r="O49" s="1"/>
      <c r="P49" s="1"/>
      <c r="Q49" s="1"/>
    </row>
    <row r="50" spans="1:17" ht="15.75" customHeight="1" x14ac:dyDescent="0.25">
      <c r="A50" s="1"/>
      <c r="B50" s="2"/>
      <c r="C50" s="2"/>
      <c r="D50" s="2"/>
      <c r="E50" s="2"/>
      <c r="F50" s="3"/>
      <c r="G50" s="3"/>
      <c r="H50" s="3"/>
      <c r="I50" s="4"/>
      <c r="J50" s="14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1"/>
      <c r="B51" s="2"/>
      <c r="C51" s="2"/>
      <c r="D51" s="2"/>
      <c r="E51" s="2"/>
      <c r="F51" s="3"/>
      <c r="G51" s="3"/>
      <c r="H51" s="3"/>
      <c r="I51" s="4"/>
      <c r="J51" s="14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2"/>
      <c r="C52" s="2"/>
      <c r="D52" s="2"/>
      <c r="E52" s="2"/>
      <c r="F52" s="3"/>
      <c r="G52" s="3"/>
      <c r="H52" s="3"/>
      <c r="I52" s="4"/>
      <c r="J52" s="14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1"/>
      <c r="B53" s="2"/>
      <c r="C53" s="2"/>
      <c r="D53" s="2"/>
      <c r="E53" s="2"/>
      <c r="F53" s="3"/>
      <c r="G53" s="3"/>
      <c r="H53" s="3"/>
      <c r="I53" s="4"/>
      <c r="J53" s="14"/>
      <c r="K53" s="1"/>
      <c r="L53" s="1"/>
      <c r="M53" s="1"/>
      <c r="N53" s="1"/>
      <c r="O53" s="1"/>
      <c r="P53" s="1"/>
      <c r="Q53" s="1"/>
    </row>
    <row r="54" spans="1:17" ht="15.75" customHeight="1" x14ac:dyDescent="0.25">
      <c r="A54" s="1"/>
      <c r="B54" s="2"/>
      <c r="C54" s="2"/>
      <c r="D54" s="2"/>
      <c r="E54" s="2"/>
      <c r="F54" s="3"/>
      <c r="G54" s="3"/>
      <c r="H54" s="3"/>
      <c r="I54" s="4"/>
      <c r="J54" s="14"/>
      <c r="K54" s="1"/>
      <c r="L54" s="1"/>
      <c r="M54" s="1"/>
      <c r="N54" s="1"/>
      <c r="O54" s="1"/>
      <c r="P54" s="1"/>
      <c r="Q54" s="1"/>
    </row>
    <row r="55" spans="1:17" ht="15.75" customHeight="1" x14ac:dyDescent="0.25">
      <c r="A55" s="1"/>
      <c r="B55" s="2"/>
      <c r="C55" s="2"/>
      <c r="D55" s="2"/>
      <c r="E55" s="2"/>
      <c r="F55" s="3"/>
      <c r="G55" s="3"/>
      <c r="H55" s="3"/>
      <c r="I55" s="4"/>
      <c r="J55" s="14"/>
      <c r="K55" s="1"/>
      <c r="L55" s="1"/>
      <c r="M55" s="1"/>
      <c r="N55" s="1"/>
      <c r="O55" s="1"/>
      <c r="P55" s="1"/>
      <c r="Q55" s="1"/>
    </row>
    <row r="56" spans="1:17" ht="15.75" customHeight="1" x14ac:dyDescent="0.25">
      <c r="A56" s="1"/>
      <c r="B56" s="2"/>
      <c r="C56" s="2"/>
      <c r="D56" s="2"/>
      <c r="E56" s="2"/>
      <c r="F56" s="3"/>
      <c r="G56" s="3"/>
      <c r="H56" s="3"/>
      <c r="I56" s="4"/>
      <c r="J56" s="14"/>
      <c r="K56" s="1"/>
      <c r="L56" s="1"/>
      <c r="M56" s="1"/>
      <c r="N56" s="1"/>
      <c r="O56" s="1"/>
      <c r="P56" s="1"/>
      <c r="Q56" s="1"/>
    </row>
    <row r="57" spans="1:17" ht="15.75" customHeight="1" x14ac:dyDescent="0.25">
      <c r="A57" s="1"/>
      <c r="B57" s="2"/>
      <c r="C57" s="2"/>
      <c r="D57" s="2"/>
      <c r="E57" s="2"/>
      <c r="F57" s="3"/>
      <c r="G57" s="3"/>
      <c r="H57" s="3"/>
      <c r="I57" s="4"/>
      <c r="J57" s="14"/>
      <c r="K57" s="1"/>
      <c r="L57" s="1"/>
      <c r="M57" s="1"/>
      <c r="N57" s="1"/>
      <c r="O57" s="1"/>
      <c r="P57" s="1"/>
      <c r="Q57" s="1"/>
    </row>
    <row r="58" spans="1:17" ht="15.75" customHeight="1" x14ac:dyDescent="0.25">
      <c r="A58" s="1"/>
      <c r="B58" s="2"/>
      <c r="C58" s="2"/>
      <c r="D58" s="2"/>
      <c r="E58" s="2"/>
      <c r="F58" s="3"/>
      <c r="G58" s="3"/>
      <c r="H58" s="3"/>
      <c r="I58" s="4"/>
      <c r="J58" s="14"/>
      <c r="K58" s="1"/>
      <c r="L58" s="1"/>
      <c r="M58" s="1"/>
      <c r="N58" s="1"/>
      <c r="O58" s="1"/>
      <c r="P58" s="1"/>
      <c r="Q58" s="1"/>
    </row>
    <row r="59" spans="1:17" ht="15.75" customHeight="1" x14ac:dyDescent="0.25">
      <c r="A59" s="1"/>
      <c r="B59" s="2"/>
      <c r="C59" s="2"/>
      <c r="D59" s="2"/>
      <c r="E59" s="2"/>
      <c r="F59" s="3"/>
      <c r="G59" s="3"/>
      <c r="H59" s="3"/>
      <c r="I59" s="4"/>
      <c r="J59" s="14"/>
      <c r="K59" s="1"/>
      <c r="L59" s="1"/>
      <c r="M59" s="1"/>
      <c r="N59" s="1"/>
      <c r="O59" s="1"/>
      <c r="P59" s="1"/>
      <c r="Q59" s="1"/>
    </row>
    <row r="60" spans="1:17" ht="15.75" customHeight="1" x14ac:dyDescent="0.25">
      <c r="A60" s="1"/>
      <c r="B60" s="2"/>
      <c r="C60" s="2"/>
      <c r="D60" s="2"/>
      <c r="E60" s="2"/>
      <c r="F60" s="3"/>
      <c r="G60" s="3"/>
      <c r="H60" s="3"/>
      <c r="I60" s="4"/>
      <c r="J60" s="14"/>
      <c r="K60" s="1"/>
      <c r="L60" s="1"/>
      <c r="M60" s="1"/>
      <c r="N60" s="1"/>
      <c r="O60" s="1"/>
      <c r="P60" s="1"/>
      <c r="Q60" s="1"/>
    </row>
    <row r="61" spans="1:17" ht="15.75" customHeight="1" x14ac:dyDescent="0.25">
      <c r="A61" s="1"/>
      <c r="B61" s="2"/>
      <c r="C61" s="2"/>
      <c r="D61" s="2"/>
      <c r="E61" s="2"/>
      <c r="F61" s="3"/>
      <c r="G61" s="3"/>
      <c r="H61" s="3"/>
      <c r="I61" s="4"/>
      <c r="J61" s="14"/>
      <c r="K61" s="1"/>
      <c r="L61" s="1"/>
      <c r="M61" s="1"/>
      <c r="N61" s="1"/>
      <c r="O61" s="1"/>
      <c r="P61" s="1"/>
      <c r="Q61" s="1"/>
    </row>
    <row r="62" spans="1:17" ht="15.75" customHeight="1" x14ac:dyDescent="0.25">
      <c r="A62" s="1"/>
      <c r="B62" s="2"/>
      <c r="C62" s="2"/>
      <c r="D62" s="2"/>
      <c r="E62" s="2"/>
      <c r="F62" s="3"/>
      <c r="G62" s="3"/>
      <c r="H62" s="3"/>
      <c r="I62" s="4"/>
      <c r="J62" s="14"/>
      <c r="K62" s="1"/>
      <c r="L62" s="1"/>
      <c r="M62" s="1"/>
      <c r="N62" s="1"/>
      <c r="O62" s="1"/>
      <c r="P62" s="1"/>
      <c r="Q62" s="1"/>
    </row>
    <row r="63" spans="1:17" ht="15.75" customHeight="1" x14ac:dyDescent="0.25">
      <c r="A63" s="1"/>
      <c r="B63" s="2"/>
      <c r="C63" s="2"/>
      <c r="D63" s="2"/>
      <c r="E63" s="2"/>
      <c r="F63" s="3"/>
      <c r="G63" s="3"/>
      <c r="H63" s="3"/>
      <c r="I63" s="4"/>
      <c r="J63" s="14"/>
      <c r="K63" s="1"/>
      <c r="L63" s="1"/>
      <c r="M63" s="1"/>
      <c r="N63" s="1"/>
      <c r="O63" s="1"/>
      <c r="P63" s="1"/>
      <c r="Q63" s="1"/>
    </row>
    <row r="64" spans="1:17" ht="15.75" customHeight="1" x14ac:dyDescent="0.25">
      <c r="A64" s="1"/>
      <c r="B64" s="2"/>
      <c r="C64" s="2"/>
      <c r="D64" s="2"/>
      <c r="E64" s="2"/>
      <c r="F64" s="3"/>
      <c r="G64" s="3"/>
      <c r="H64" s="3"/>
      <c r="I64" s="4"/>
      <c r="J64" s="14"/>
      <c r="K64" s="1"/>
      <c r="L64" s="1"/>
      <c r="M64" s="1"/>
      <c r="N64" s="1"/>
      <c r="O64" s="1"/>
      <c r="P64" s="1"/>
      <c r="Q64" s="1"/>
    </row>
    <row r="65" spans="1:17" ht="15.75" customHeight="1" x14ac:dyDescent="0.25">
      <c r="A65" s="1"/>
      <c r="B65" s="2"/>
      <c r="C65" s="2"/>
      <c r="D65" s="2"/>
      <c r="E65" s="2"/>
      <c r="F65" s="3"/>
      <c r="G65" s="3"/>
      <c r="H65" s="3"/>
      <c r="I65" s="4"/>
      <c r="J65" s="14"/>
      <c r="K65" s="1"/>
      <c r="L65" s="1"/>
      <c r="M65" s="1"/>
      <c r="N65" s="1"/>
      <c r="O65" s="1"/>
      <c r="P65" s="1"/>
      <c r="Q65" s="1"/>
    </row>
    <row r="66" spans="1:17" ht="15.75" customHeight="1" x14ac:dyDescent="0.25">
      <c r="A66" s="1"/>
      <c r="B66" s="2"/>
      <c r="C66" s="2"/>
      <c r="D66" s="2"/>
      <c r="E66" s="2"/>
      <c r="F66" s="3"/>
      <c r="G66" s="3"/>
      <c r="H66" s="3"/>
      <c r="I66" s="4"/>
      <c r="J66" s="14"/>
      <c r="K66" s="1"/>
      <c r="L66" s="1"/>
      <c r="M66" s="1"/>
      <c r="N66" s="1"/>
      <c r="O66" s="1"/>
      <c r="P66" s="1"/>
      <c r="Q66" s="1"/>
    </row>
    <row r="67" spans="1:17" ht="15.75" customHeight="1" x14ac:dyDescent="0.25">
      <c r="A67" s="1"/>
      <c r="B67" s="2"/>
      <c r="C67" s="2"/>
      <c r="D67" s="2"/>
      <c r="E67" s="2"/>
      <c r="F67" s="3"/>
      <c r="G67" s="3"/>
      <c r="H67" s="3"/>
      <c r="I67" s="4"/>
      <c r="J67" s="14"/>
      <c r="K67" s="1"/>
      <c r="L67" s="1"/>
      <c r="M67" s="1"/>
      <c r="N67" s="1"/>
      <c r="O67" s="1"/>
      <c r="P67" s="1"/>
      <c r="Q67" s="1"/>
    </row>
    <row r="68" spans="1:17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4"/>
      <c r="K68" s="1"/>
      <c r="L68" s="1"/>
      <c r="M68" s="1"/>
      <c r="N68" s="1"/>
      <c r="O68" s="1"/>
      <c r="P68" s="1"/>
      <c r="Q68" s="1"/>
    </row>
    <row r="69" spans="1:17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4"/>
      <c r="K69" s="1"/>
      <c r="L69" s="1"/>
      <c r="M69" s="1"/>
      <c r="N69" s="1"/>
      <c r="O69" s="1"/>
      <c r="P69" s="1"/>
      <c r="Q69" s="1"/>
    </row>
    <row r="70" spans="1:17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4"/>
      <c r="K70" s="1"/>
      <c r="L70" s="1"/>
      <c r="M70" s="1"/>
      <c r="N70" s="1"/>
      <c r="O70" s="1"/>
      <c r="P70" s="1"/>
      <c r="Q70" s="1"/>
    </row>
    <row r="71" spans="1:17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4"/>
      <c r="K71" s="1"/>
      <c r="L71" s="1"/>
      <c r="M71" s="1"/>
      <c r="N71" s="1"/>
      <c r="O71" s="1"/>
      <c r="P71" s="1"/>
      <c r="Q71" s="1"/>
    </row>
    <row r="72" spans="1:17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4"/>
      <c r="K72" s="1"/>
      <c r="L72" s="1"/>
      <c r="M72" s="1"/>
      <c r="N72" s="1"/>
      <c r="O72" s="1"/>
      <c r="P72" s="1"/>
      <c r="Q72" s="1"/>
    </row>
    <row r="73" spans="1:17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4"/>
      <c r="K73" s="1"/>
      <c r="L73" s="1"/>
      <c r="M73" s="1"/>
      <c r="N73" s="1"/>
      <c r="O73" s="1"/>
      <c r="P73" s="1"/>
      <c r="Q73" s="1"/>
    </row>
    <row r="74" spans="1:17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4"/>
      <c r="K74" s="1"/>
      <c r="L74" s="1"/>
      <c r="M74" s="1"/>
      <c r="N74" s="1"/>
      <c r="O74" s="1"/>
      <c r="P74" s="1"/>
      <c r="Q74" s="1"/>
    </row>
    <row r="75" spans="1:17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4"/>
      <c r="K75" s="1"/>
      <c r="L75" s="1"/>
      <c r="M75" s="1"/>
      <c r="N75" s="1"/>
      <c r="O75" s="1"/>
      <c r="P75" s="1"/>
      <c r="Q75" s="1"/>
    </row>
    <row r="76" spans="1:17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4"/>
      <c r="K76" s="1"/>
      <c r="L76" s="1"/>
      <c r="M76" s="1"/>
      <c r="N76" s="1"/>
      <c r="O76" s="1"/>
      <c r="P76" s="1"/>
      <c r="Q76" s="1"/>
    </row>
    <row r="77" spans="1:17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4"/>
      <c r="K77" s="1"/>
      <c r="L77" s="1"/>
      <c r="M77" s="1"/>
      <c r="N77" s="1"/>
      <c r="O77" s="1"/>
      <c r="P77" s="1"/>
      <c r="Q77" s="1"/>
    </row>
    <row r="78" spans="1:17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4"/>
      <c r="K78" s="1"/>
      <c r="L78" s="1"/>
      <c r="M78" s="1"/>
      <c r="N78" s="1"/>
      <c r="O78" s="1"/>
      <c r="P78" s="1"/>
      <c r="Q78" s="1"/>
    </row>
    <row r="79" spans="1:17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4"/>
      <c r="K79" s="1"/>
      <c r="L79" s="1"/>
      <c r="M79" s="1"/>
      <c r="N79" s="1"/>
      <c r="O79" s="1"/>
      <c r="P79" s="1"/>
      <c r="Q79" s="1"/>
    </row>
    <row r="80" spans="1:17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4"/>
      <c r="K80" s="1"/>
      <c r="L80" s="1"/>
      <c r="M80" s="1"/>
      <c r="N80" s="1"/>
      <c r="O80" s="1"/>
      <c r="P80" s="1"/>
      <c r="Q80" s="1"/>
    </row>
    <row r="81" spans="1:17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4"/>
      <c r="K81" s="1"/>
      <c r="L81" s="1"/>
      <c r="M81" s="1"/>
      <c r="N81" s="1"/>
      <c r="O81" s="1"/>
      <c r="P81" s="1"/>
      <c r="Q81" s="1"/>
    </row>
    <row r="82" spans="1:17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4"/>
      <c r="K82" s="1"/>
      <c r="L82" s="1"/>
      <c r="M82" s="1"/>
      <c r="N82" s="1"/>
      <c r="O82" s="1"/>
      <c r="P82" s="1"/>
      <c r="Q82" s="1"/>
    </row>
    <row r="83" spans="1:17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4"/>
      <c r="K83" s="1"/>
      <c r="L83" s="1"/>
      <c r="M83" s="1"/>
      <c r="N83" s="1"/>
      <c r="O83" s="1"/>
      <c r="P83" s="1"/>
      <c r="Q83" s="1"/>
    </row>
    <row r="84" spans="1:17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4"/>
      <c r="K84" s="1"/>
      <c r="L84" s="1"/>
      <c r="M84" s="1"/>
      <c r="N84" s="1"/>
      <c r="O84" s="1"/>
      <c r="P84" s="1"/>
      <c r="Q84" s="1"/>
    </row>
    <row r="85" spans="1:17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4"/>
      <c r="K85" s="1"/>
      <c r="L85" s="1"/>
      <c r="M85" s="1"/>
      <c r="N85" s="1"/>
      <c r="O85" s="1"/>
      <c r="P85" s="1"/>
      <c r="Q85" s="1"/>
    </row>
    <row r="86" spans="1:17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4"/>
      <c r="K86" s="1"/>
      <c r="L86" s="1"/>
      <c r="M86" s="1"/>
      <c r="N86" s="1"/>
      <c r="O86" s="1"/>
      <c r="P86" s="1"/>
      <c r="Q86" s="1"/>
    </row>
    <row r="87" spans="1:17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4"/>
      <c r="K87" s="1"/>
      <c r="L87" s="1"/>
      <c r="M87" s="1"/>
      <c r="N87" s="1"/>
      <c r="O87" s="1"/>
      <c r="P87" s="1"/>
      <c r="Q87" s="1"/>
    </row>
    <row r="88" spans="1:17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4"/>
      <c r="K88" s="1"/>
      <c r="L88" s="1"/>
      <c r="M88" s="1"/>
      <c r="N88" s="1"/>
      <c r="O88" s="1"/>
      <c r="P88" s="1"/>
      <c r="Q88" s="1"/>
    </row>
    <row r="89" spans="1:17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4"/>
      <c r="K89" s="1"/>
      <c r="L89" s="1"/>
      <c r="M89" s="1"/>
      <c r="N89" s="1"/>
      <c r="O89" s="1"/>
      <c r="P89" s="1"/>
      <c r="Q89" s="1"/>
    </row>
    <row r="90" spans="1:17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4"/>
      <c r="K90" s="1"/>
      <c r="L90" s="1"/>
      <c r="M90" s="1"/>
      <c r="N90" s="1"/>
      <c r="O90" s="1"/>
      <c r="P90" s="1"/>
      <c r="Q90" s="1"/>
    </row>
    <row r="91" spans="1:17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4"/>
      <c r="K91" s="1"/>
      <c r="L91" s="1"/>
      <c r="M91" s="1"/>
      <c r="N91" s="1"/>
      <c r="O91" s="1"/>
      <c r="P91" s="1"/>
      <c r="Q91" s="1"/>
    </row>
    <row r="92" spans="1:17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4"/>
      <c r="K92" s="1"/>
      <c r="L92" s="1"/>
      <c r="M92" s="1"/>
      <c r="N92" s="1"/>
      <c r="O92" s="1"/>
      <c r="P92" s="1"/>
      <c r="Q92" s="1"/>
    </row>
    <row r="93" spans="1:17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4"/>
      <c r="K93" s="1"/>
      <c r="L93" s="1"/>
      <c r="M93" s="1"/>
      <c r="N93" s="1"/>
      <c r="O93" s="1"/>
      <c r="P93" s="1"/>
      <c r="Q93" s="1"/>
    </row>
    <row r="94" spans="1:17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4"/>
      <c r="K94" s="1"/>
      <c r="L94" s="1"/>
      <c r="M94" s="1"/>
      <c r="N94" s="1"/>
      <c r="O94" s="1"/>
      <c r="P94" s="1"/>
      <c r="Q94" s="1"/>
    </row>
    <row r="95" spans="1:17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4"/>
      <c r="K95" s="1"/>
      <c r="L95" s="1"/>
      <c r="M95" s="1"/>
      <c r="N95" s="1"/>
      <c r="O95" s="1"/>
      <c r="P95" s="1"/>
      <c r="Q95" s="1"/>
    </row>
    <row r="96" spans="1:17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4"/>
      <c r="K96" s="1"/>
      <c r="L96" s="1"/>
      <c r="M96" s="1"/>
      <c r="N96" s="1"/>
      <c r="O96" s="1"/>
      <c r="P96" s="1"/>
      <c r="Q96" s="1"/>
    </row>
    <row r="97" spans="1:17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4"/>
      <c r="K97" s="1"/>
      <c r="L97" s="1"/>
      <c r="M97" s="1"/>
      <c r="N97" s="1"/>
      <c r="O97" s="1"/>
      <c r="P97" s="1"/>
      <c r="Q97" s="1"/>
    </row>
    <row r="98" spans="1:17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4"/>
      <c r="K98" s="1"/>
      <c r="L98" s="1"/>
      <c r="M98" s="1"/>
      <c r="N98" s="1"/>
      <c r="O98" s="1"/>
      <c r="P98" s="1"/>
      <c r="Q98" s="1"/>
    </row>
    <row r="99" spans="1:17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4"/>
      <c r="K99" s="1"/>
      <c r="L99" s="1"/>
      <c r="M99" s="1"/>
      <c r="N99" s="1"/>
      <c r="O99" s="1"/>
      <c r="P99" s="1"/>
      <c r="Q99" s="1"/>
    </row>
    <row r="100" spans="1:17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4"/>
      <c r="K100" s="1"/>
      <c r="L100" s="1"/>
      <c r="M100" s="1"/>
      <c r="N100" s="1"/>
      <c r="O100" s="1"/>
      <c r="P100" s="1"/>
      <c r="Q100" s="1"/>
    </row>
    <row r="101" spans="1:17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4"/>
      <c r="K101" s="1"/>
      <c r="L101" s="1"/>
      <c r="M101" s="1"/>
      <c r="N101" s="1"/>
      <c r="O101" s="1"/>
      <c r="P101" s="1"/>
      <c r="Q101" s="1"/>
    </row>
    <row r="102" spans="1:17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4"/>
      <c r="K102" s="1"/>
      <c r="L102" s="1"/>
      <c r="M102" s="1"/>
      <c r="N102" s="1"/>
      <c r="O102" s="1"/>
      <c r="P102" s="1"/>
      <c r="Q102" s="1"/>
    </row>
    <row r="103" spans="1:17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4"/>
      <c r="K103" s="1"/>
      <c r="L103" s="1"/>
      <c r="M103" s="1"/>
      <c r="N103" s="1"/>
      <c r="O103" s="1"/>
      <c r="P103" s="1"/>
      <c r="Q103" s="1"/>
    </row>
    <row r="104" spans="1:17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4"/>
      <c r="K104" s="1"/>
      <c r="L104" s="1"/>
      <c r="M104" s="1"/>
      <c r="N104" s="1"/>
      <c r="O104" s="1"/>
      <c r="P104" s="1"/>
      <c r="Q104" s="1"/>
    </row>
    <row r="105" spans="1:17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4"/>
      <c r="K105" s="1"/>
      <c r="L105" s="1"/>
      <c r="M105" s="1"/>
      <c r="N105" s="1"/>
      <c r="O105" s="1"/>
      <c r="P105" s="1"/>
      <c r="Q105" s="1"/>
    </row>
    <row r="106" spans="1:17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4"/>
      <c r="K106" s="1"/>
      <c r="L106" s="1"/>
      <c r="M106" s="1"/>
      <c r="N106" s="1"/>
      <c r="O106" s="1"/>
      <c r="P106" s="1"/>
      <c r="Q106" s="1"/>
    </row>
    <row r="107" spans="1:17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4"/>
      <c r="K107" s="1"/>
      <c r="L107" s="1"/>
      <c r="M107" s="1"/>
      <c r="N107" s="1"/>
      <c r="O107" s="1"/>
      <c r="P107" s="1"/>
      <c r="Q107" s="1"/>
    </row>
    <row r="108" spans="1:17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4"/>
      <c r="K108" s="1"/>
      <c r="L108" s="1"/>
      <c r="M108" s="1"/>
      <c r="N108" s="1"/>
      <c r="O108" s="1"/>
      <c r="P108" s="1"/>
      <c r="Q108" s="1"/>
    </row>
    <row r="109" spans="1:17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4"/>
      <c r="K109" s="1"/>
      <c r="L109" s="1"/>
      <c r="M109" s="1"/>
      <c r="N109" s="1"/>
      <c r="O109" s="1"/>
      <c r="P109" s="1"/>
      <c r="Q109" s="1"/>
    </row>
    <row r="110" spans="1:17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4"/>
      <c r="K110" s="1"/>
      <c r="L110" s="1"/>
      <c r="M110" s="1"/>
      <c r="N110" s="1"/>
      <c r="O110" s="1"/>
      <c r="P110" s="1"/>
      <c r="Q110" s="1"/>
    </row>
    <row r="111" spans="1:17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4"/>
      <c r="K111" s="1"/>
      <c r="L111" s="1"/>
      <c r="M111" s="1"/>
      <c r="N111" s="1"/>
      <c r="O111" s="1"/>
      <c r="P111" s="1"/>
      <c r="Q111" s="1"/>
    </row>
    <row r="112" spans="1:17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4"/>
      <c r="K112" s="1"/>
      <c r="L112" s="1"/>
      <c r="M112" s="1"/>
      <c r="N112" s="1"/>
      <c r="O112" s="1"/>
      <c r="P112" s="1"/>
      <c r="Q112" s="1"/>
    </row>
    <row r="113" spans="1:17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4"/>
      <c r="K113" s="1"/>
      <c r="L113" s="1"/>
      <c r="M113" s="1"/>
      <c r="N113" s="1"/>
      <c r="O113" s="1"/>
      <c r="P113" s="1"/>
      <c r="Q113" s="1"/>
    </row>
    <row r="114" spans="1:17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4"/>
      <c r="K114" s="1"/>
      <c r="L114" s="1"/>
      <c r="M114" s="1"/>
      <c r="N114" s="1"/>
      <c r="O114" s="1"/>
      <c r="P114" s="1"/>
      <c r="Q114" s="1"/>
    </row>
    <row r="115" spans="1:17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4"/>
      <c r="K115" s="1"/>
      <c r="L115" s="1"/>
      <c r="M115" s="1"/>
      <c r="N115" s="1"/>
      <c r="O115" s="1"/>
      <c r="P115" s="1"/>
      <c r="Q115" s="1"/>
    </row>
    <row r="116" spans="1:17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4"/>
      <c r="K116" s="1"/>
      <c r="L116" s="1"/>
      <c r="M116" s="1"/>
      <c r="N116" s="1"/>
      <c r="O116" s="1"/>
      <c r="P116" s="1"/>
      <c r="Q116" s="1"/>
    </row>
    <row r="117" spans="1:17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4"/>
      <c r="K117" s="1"/>
      <c r="L117" s="1"/>
      <c r="M117" s="1"/>
      <c r="N117" s="1"/>
      <c r="O117" s="1"/>
      <c r="P117" s="1"/>
      <c r="Q117" s="1"/>
    </row>
    <row r="118" spans="1:17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4"/>
      <c r="K118" s="1"/>
      <c r="L118" s="1"/>
      <c r="M118" s="1"/>
      <c r="N118" s="1"/>
      <c r="O118" s="1"/>
      <c r="P118" s="1"/>
      <c r="Q118" s="1"/>
    </row>
    <row r="119" spans="1:17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4"/>
      <c r="K119" s="1"/>
      <c r="L119" s="1"/>
      <c r="M119" s="1"/>
      <c r="N119" s="1"/>
      <c r="O119" s="1"/>
      <c r="P119" s="1"/>
      <c r="Q119" s="1"/>
    </row>
    <row r="120" spans="1:17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4"/>
      <c r="K120" s="1"/>
      <c r="L120" s="1"/>
      <c r="M120" s="1"/>
      <c r="N120" s="1"/>
      <c r="O120" s="1"/>
      <c r="P120" s="1"/>
      <c r="Q120" s="1"/>
    </row>
    <row r="121" spans="1:17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4"/>
      <c r="K121" s="1"/>
      <c r="L121" s="1"/>
      <c r="M121" s="1"/>
      <c r="N121" s="1"/>
      <c r="O121" s="1"/>
      <c r="P121" s="1"/>
      <c r="Q121" s="1"/>
    </row>
    <row r="122" spans="1:17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4"/>
      <c r="K122" s="1"/>
      <c r="L122" s="1"/>
      <c r="M122" s="1"/>
      <c r="N122" s="1"/>
      <c r="O122" s="1"/>
      <c r="P122" s="1"/>
      <c r="Q122" s="1"/>
    </row>
    <row r="123" spans="1:17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4"/>
      <c r="K123" s="1"/>
      <c r="L123" s="1"/>
      <c r="M123" s="1"/>
      <c r="N123" s="1"/>
      <c r="O123" s="1"/>
      <c r="P123" s="1"/>
      <c r="Q123" s="1"/>
    </row>
    <row r="124" spans="1:17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4"/>
      <c r="K124" s="1"/>
      <c r="L124" s="1"/>
      <c r="M124" s="1"/>
      <c r="N124" s="1"/>
      <c r="O124" s="1"/>
      <c r="P124" s="1"/>
      <c r="Q124" s="1"/>
    </row>
    <row r="125" spans="1:17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4"/>
      <c r="K125" s="1"/>
      <c r="L125" s="1"/>
      <c r="M125" s="1"/>
      <c r="N125" s="1"/>
      <c r="O125" s="1"/>
      <c r="P125" s="1"/>
      <c r="Q125" s="1"/>
    </row>
    <row r="126" spans="1:17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4"/>
      <c r="K126" s="1"/>
      <c r="L126" s="1"/>
      <c r="M126" s="1"/>
      <c r="N126" s="1"/>
      <c r="O126" s="1"/>
      <c r="P126" s="1"/>
      <c r="Q126" s="1"/>
    </row>
    <row r="127" spans="1:17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4"/>
      <c r="K127" s="1"/>
      <c r="L127" s="1"/>
      <c r="M127" s="1"/>
      <c r="N127" s="1"/>
      <c r="O127" s="1"/>
      <c r="P127" s="1"/>
      <c r="Q127" s="1"/>
    </row>
    <row r="128" spans="1:17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4"/>
      <c r="K128" s="1"/>
      <c r="L128" s="1"/>
      <c r="M128" s="1"/>
      <c r="N128" s="1"/>
      <c r="O128" s="1"/>
      <c r="P128" s="1"/>
      <c r="Q128" s="1"/>
    </row>
    <row r="129" spans="1:17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4"/>
      <c r="K129" s="1"/>
      <c r="L129" s="1"/>
      <c r="M129" s="1"/>
      <c r="N129" s="1"/>
      <c r="O129" s="1"/>
      <c r="P129" s="1"/>
      <c r="Q129" s="1"/>
    </row>
    <row r="130" spans="1:17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4"/>
      <c r="K130" s="1"/>
      <c r="L130" s="1"/>
      <c r="M130" s="1"/>
      <c r="N130" s="1"/>
      <c r="O130" s="1"/>
      <c r="P130" s="1"/>
      <c r="Q130" s="1"/>
    </row>
    <row r="131" spans="1:17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4"/>
      <c r="K131" s="1"/>
      <c r="L131" s="1"/>
      <c r="M131" s="1"/>
      <c r="N131" s="1"/>
      <c r="O131" s="1"/>
      <c r="P131" s="1"/>
      <c r="Q131" s="1"/>
    </row>
    <row r="132" spans="1:17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4"/>
      <c r="K132" s="1"/>
      <c r="L132" s="1"/>
      <c r="M132" s="1"/>
      <c r="N132" s="1"/>
      <c r="O132" s="1"/>
      <c r="P132" s="1"/>
      <c r="Q132" s="1"/>
    </row>
    <row r="133" spans="1:17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4"/>
      <c r="K133" s="1"/>
      <c r="L133" s="1"/>
      <c r="M133" s="1"/>
      <c r="N133" s="1"/>
      <c r="O133" s="1"/>
      <c r="P133" s="1"/>
      <c r="Q133" s="1"/>
    </row>
    <row r="134" spans="1:17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4"/>
      <c r="K134" s="1"/>
      <c r="L134" s="1"/>
      <c r="M134" s="1"/>
      <c r="N134" s="1"/>
      <c r="O134" s="1"/>
      <c r="P134" s="1"/>
      <c r="Q134" s="1"/>
    </row>
    <row r="135" spans="1:17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4"/>
      <c r="K135" s="1"/>
      <c r="L135" s="1"/>
      <c r="M135" s="1"/>
      <c r="N135" s="1"/>
      <c r="O135" s="1"/>
      <c r="P135" s="1"/>
      <c r="Q135" s="1"/>
    </row>
    <row r="136" spans="1:17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4"/>
      <c r="K136" s="1"/>
      <c r="L136" s="1"/>
      <c r="M136" s="1"/>
      <c r="N136" s="1"/>
      <c r="O136" s="1"/>
      <c r="P136" s="1"/>
      <c r="Q136" s="1"/>
    </row>
    <row r="137" spans="1:17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4"/>
      <c r="K137" s="1"/>
      <c r="L137" s="1"/>
      <c r="M137" s="1"/>
      <c r="N137" s="1"/>
      <c r="O137" s="1"/>
      <c r="P137" s="1"/>
      <c r="Q137" s="1"/>
    </row>
    <row r="138" spans="1:17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4"/>
      <c r="K138" s="1"/>
      <c r="L138" s="1"/>
      <c r="M138" s="1"/>
      <c r="N138" s="1"/>
      <c r="O138" s="1"/>
      <c r="P138" s="1"/>
      <c r="Q138" s="1"/>
    </row>
    <row r="139" spans="1:17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4"/>
      <c r="K139" s="1"/>
      <c r="L139" s="1"/>
      <c r="M139" s="1"/>
      <c r="N139" s="1"/>
      <c r="O139" s="1"/>
      <c r="P139" s="1"/>
      <c r="Q139" s="1"/>
    </row>
    <row r="140" spans="1:17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4"/>
      <c r="K140" s="1"/>
      <c r="L140" s="1"/>
      <c r="M140" s="1"/>
      <c r="N140" s="1"/>
      <c r="O140" s="1"/>
      <c r="P140" s="1"/>
      <c r="Q140" s="1"/>
    </row>
    <row r="141" spans="1:17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4"/>
      <c r="K141" s="1"/>
      <c r="L141" s="1"/>
      <c r="M141" s="1"/>
      <c r="N141" s="1"/>
      <c r="O141" s="1"/>
      <c r="P141" s="1"/>
      <c r="Q141" s="1"/>
    </row>
    <row r="142" spans="1:17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4"/>
      <c r="K142" s="1"/>
      <c r="L142" s="1"/>
      <c r="M142" s="1"/>
      <c r="N142" s="1"/>
      <c r="O142" s="1"/>
      <c r="P142" s="1"/>
      <c r="Q142" s="1"/>
    </row>
    <row r="143" spans="1:17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4"/>
      <c r="K143" s="1"/>
      <c r="L143" s="1"/>
      <c r="M143" s="1"/>
      <c r="N143" s="1"/>
      <c r="O143" s="1"/>
      <c r="P143" s="1"/>
      <c r="Q143" s="1"/>
    </row>
    <row r="144" spans="1:17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4"/>
      <c r="K144" s="1"/>
      <c r="L144" s="1"/>
      <c r="M144" s="1"/>
      <c r="N144" s="1"/>
      <c r="O144" s="1"/>
      <c r="P144" s="1"/>
      <c r="Q144" s="1"/>
    </row>
    <row r="145" spans="1:17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4"/>
      <c r="K145" s="1"/>
      <c r="L145" s="1"/>
      <c r="M145" s="1"/>
      <c r="N145" s="1"/>
      <c r="O145" s="1"/>
      <c r="P145" s="1"/>
      <c r="Q145" s="1"/>
    </row>
    <row r="146" spans="1:17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4"/>
      <c r="K146" s="1"/>
      <c r="L146" s="1"/>
      <c r="M146" s="1"/>
      <c r="N146" s="1"/>
      <c r="O146" s="1"/>
      <c r="P146" s="1"/>
      <c r="Q146" s="1"/>
    </row>
    <row r="147" spans="1:17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4"/>
      <c r="K147" s="1"/>
      <c r="L147" s="1"/>
      <c r="M147" s="1"/>
      <c r="N147" s="1"/>
      <c r="O147" s="1"/>
      <c r="P147" s="1"/>
      <c r="Q147" s="1"/>
    </row>
    <row r="148" spans="1:17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4"/>
      <c r="K148" s="1"/>
      <c r="L148" s="1"/>
      <c r="M148" s="1"/>
      <c r="N148" s="1"/>
      <c r="O148" s="1"/>
      <c r="P148" s="1"/>
      <c r="Q148" s="1"/>
    </row>
    <row r="149" spans="1:17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4"/>
      <c r="K149" s="1"/>
      <c r="L149" s="1"/>
      <c r="M149" s="1"/>
      <c r="N149" s="1"/>
      <c r="O149" s="1"/>
      <c r="P149" s="1"/>
      <c r="Q149" s="1"/>
    </row>
    <row r="150" spans="1:17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4"/>
      <c r="K150" s="1"/>
      <c r="L150" s="1"/>
      <c r="M150" s="1"/>
      <c r="N150" s="1"/>
      <c r="O150" s="1"/>
      <c r="P150" s="1"/>
      <c r="Q150" s="1"/>
    </row>
    <row r="151" spans="1:17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4"/>
      <c r="K151" s="1"/>
      <c r="L151" s="1"/>
      <c r="M151" s="1"/>
      <c r="N151" s="1"/>
      <c r="O151" s="1"/>
      <c r="P151" s="1"/>
      <c r="Q151" s="1"/>
    </row>
    <row r="152" spans="1:17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4"/>
      <c r="K152" s="1"/>
      <c r="L152" s="1"/>
      <c r="M152" s="1"/>
      <c r="N152" s="1"/>
      <c r="O152" s="1"/>
      <c r="P152" s="1"/>
      <c r="Q152" s="1"/>
    </row>
    <row r="153" spans="1:17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4"/>
      <c r="K153" s="1"/>
      <c r="L153" s="1"/>
      <c r="M153" s="1"/>
      <c r="N153" s="1"/>
      <c r="O153" s="1"/>
      <c r="P153" s="1"/>
      <c r="Q153" s="1"/>
    </row>
    <row r="154" spans="1:17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4"/>
      <c r="K154" s="1"/>
      <c r="L154" s="1"/>
      <c r="M154" s="1"/>
      <c r="N154" s="1"/>
      <c r="O154" s="1"/>
      <c r="P154" s="1"/>
      <c r="Q154" s="1"/>
    </row>
    <row r="155" spans="1:17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4"/>
      <c r="K155" s="1"/>
      <c r="L155" s="1"/>
      <c r="M155" s="1"/>
      <c r="N155" s="1"/>
      <c r="O155" s="1"/>
      <c r="P155" s="1"/>
      <c r="Q155" s="1"/>
    </row>
    <row r="156" spans="1:17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4"/>
      <c r="K156" s="1"/>
      <c r="L156" s="1"/>
      <c r="M156" s="1"/>
      <c r="N156" s="1"/>
      <c r="O156" s="1"/>
      <c r="P156" s="1"/>
      <c r="Q156" s="1"/>
    </row>
    <row r="157" spans="1:17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4"/>
      <c r="K157" s="1"/>
      <c r="L157" s="1"/>
      <c r="M157" s="1"/>
      <c r="N157" s="1"/>
      <c r="O157" s="1"/>
      <c r="P157" s="1"/>
      <c r="Q157" s="1"/>
    </row>
    <row r="158" spans="1:17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4"/>
      <c r="K158" s="1"/>
      <c r="L158" s="1"/>
      <c r="M158" s="1"/>
      <c r="N158" s="1"/>
      <c r="O158" s="1"/>
      <c r="P158" s="1"/>
      <c r="Q158" s="1"/>
    </row>
    <row r="159" spans="1:17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4"/>
      <c r="K159" s="1"/>
      <c r="L159" s="1"/>
      <c r="M159" s="1"/>
      <c r="N159" s="1"/>
      <c r="O159" s="1"/>
      <c r="P159" s="1"/>
      <c r="Q159" s="1"/>
    </row>
    <row r="160" spans="1:17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4"/>
      <c r="K160" s="1"/>
      <c r="L160" s="1"/>
      <c r="M160" s="1"/>
      <c r="N160" s="1"/>
      <c r="O160" s="1"/>
      <c r="P160" s="1"/>
      <c r="Q160" s="1"/>
    </row>
    <row r="161" spans="1:17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4"/>
      <c r="K161" s="1"/>
      <c r="L161" s="1"/>
      <c r="M161" s="1"/>
      <c r="N161" s="1"/>
      <c r="O161" s="1"/>
      <c r="P161" s="1"/>
      <c r="Q161" s="1"/>
    </row>
    <row r="162" spans="1:17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4"/>
      <c r="K162" s="1"/>
      <c r="L162" s="1"/>
      <c r="M162" s="1"/>
      <c r="N162" s="1"/>
      <c r="O162" s="1"/>
      <c r="P162" s="1"/>
      <c r="Q162" s="1"/>
    </row>
    <row r="163" spans="1:17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4"/>
      <c r="K163" s="1"/>
      <c r="L163" s="1"/>
      <c r="M163" s="1"/>
      <c r="N163" s="1"/>
      <c r="O163" s="1"/>
      <c r="P163" s="1"/>
      <c r="Q163" s="1"/>
    </row>
    <row r="164" spans="1:17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4"/>
      <c r="K164" s="1"/>
      <c r="L164" s="1"/>
      <c r="M164" s="1"/>
      <c r="N164" s="1"/>
      <c r="O164" s="1"/>
      <c r="P164" s="1"/>
      <c r="Q164" s="1"/>
    </row>
    <row r="165" spans="1:17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4"/>
      <c r="K165" s="1"/>
      <c r="L165" s="1"/>
      <c r="M165" s="1"/>
      <c r="N165" s="1"/>
      <c r="O165" s="1"/>
      <c r="P165" s="1"/>
      <c r="Q165" s="1"/>
    </row>
    <row r="166" spans="1:17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4"/>
      <c r="K166" s="1"/>
      <c r="L166" s="1"/>
      <c r="M166" s="1"/>
      <c r="N166" s="1"/>
      <c r="O166" s="1"/>
      <c r="P166" s="1"/>
      <c r="Q166" s="1"/>
    </row>
    <row r="167" spans="1:17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4"/>
      <c r="K167" s="1"/>
      <c r="L167" s="1"/>
      <c r="M167" s="1"/>
      <c r="N167" s="1"/>
      <c r="O167" s="1"/>
      <c r="P167" s="1"/>
      <c r="Q167" s="1"/>
    </row>
    <row r="168" spans="1:17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4"/>
      <c r="K168" s="1"/>
      <c r="L168" s="1"/>
      <c r="M168" s="1"/>
      <c r="N168" s="1"/>
      <c r="O168" s="1"/>
      <c r="P168" s="1"/>
      <c r="Q168" s="1"/>
    </row>
    <row r="169" spans="1:17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4"/>
      <c r="K169" s="1"/>
      <c r="L169" s="1"/>
      <c r="M169" s="1"/>
      <c r="N169" s="1"/>
      <c r="O169" s="1"/>
      <c r="P169" s="1"/>
      <c r="Q169" s="1"/>
    </row>
    <row r="170" spans="1:17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4"/>
      <c r="K170" s="1"/>
      <c r="L170" s="1"/>
      <c r="M170" s="1"/>
      <c r="N170" s="1"/>
      <c r="O170" s="1"/>
      <c r="P170" s="1"/>
      <c r="Q170" s="1"/>
    </row>
    <row r="171" spans="1:17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4"/>
      <c r="K171" s="1"/>
      <c r="L171" s="1"/>
      <c r="M171" s="1"/>
      <c r="N171" s="1"/>
      <c r="O171" s="1"/>
      <c r="P171" s="1"/>
      <c r="Q171" s="1"/>
    </row>
    <row r="172" spans="1:17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4"/>
      <c r="K172" s="1"/>
      <c r="L172" s="1"/>
      <c r="M172" s="1"/>
      <c r="N172" s="1"/>
      <c r="O172" s="1"/>
      <c r="P172" s="1"/>
      <c r="Q172" s="1"/>
    </row>
    <row r="173" spans="1:17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4"/>
      <c r="K173" s="1"/>
      <c r="L173" s="1"/>
      <c r="M173" s="1"/>
      <c r="N173" s="1"/>
      <c r="O173" s="1"/>
      <c r="P173" s="1"/>
      <c r="Q173" s="1"/>
    </row>
    <row r="174" spans="1:17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4"/>
      <c r="K174" s="1"/>
      <c r="L174" s="1"/>
      <c r="M174" s="1"/>
      <c r="N174" s="1"/>
      <c r="O174" s="1"/>
      <c r="P174" s="1"/>
      <c r="Q174" s="1"/>
    </row>
    <row r="175" spans="1:17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4"/>
      <c r="K175" s="1"/>
      <c r="L175" s="1"/>
      <c r="M175" s="1"/>
      <c r="N175" s="1"/>
      <c r="O175" s="1"/>
      <c r="P175" s="1"/>
      <c r="Q175" s="1"/>
    </row>
    <row r="176" spans="1:17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4"/>
      <c r="K176" s="1"/>
      <c r="L176" s="1"/>
      <c r="M176" s="1"/>
      <c r="N176" s="1"/>
      <c r="O176" s="1"/>
      <c r="P176" s="1"/>
      <c r="Q176" s="1"/>
    </row>
    <row r="177" spans="1:17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4"/>
      <c r="K177" s="1"/>
      <c r="L177" s="1"/>
      <c r="M177" s="1"/>
      <c r="N177" s="1"/>
      <c r="O177" s="1"/>
      <c r="P177" s="1"/>
      <c r="Q177" s="1"/>
    </row>
    <row r="178" spans="1:17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4"/>
      <c r="K178" s="1"/>
      <c r="L178" s="1"/>
      <c r="M178" s="1"/>
      <c r="N178" s="1"/>
      <c r="O178" s="1"/>
      <c r="P178" s="1"/>
      <c r="Q178" s="1"/>
    </row>
    <row r="179" spans="1:17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4"/>
      <c r="K179" s="1"/>
      <c r="L179" s="1"/>
      <c r="M179" s="1"/>
      <c r="N179" s="1"/>
      <c r="O179" s="1"/>
      <c r="P179" s="1"/>
      <c r="Q179" s="1"/>
    </row>
    <row r="180" spans="1:17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4"/>
      <c r="K180" s="1"/>
      <c r="L180" s="1"/>
      <c r="M180" s="1"/>
      <c r="N180" s="1"/>
      <c r="O180" s="1"/>
      <c r="P180" s="1"/>
      <c r="Q180" s="1"/>
    </row>
    <row r="181" spans="1:17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4"/>
      <c r="K181" s="1"/>
      <c r="L181" s="1"/>
      <c r="M181" s="1"/>
      <c r="N181" s="1"/>
      <c r="O181" s="1"/>
      <c r="P181" s="1"/>
      <c r="Q181" s="1"/>
    </row>
    <row r="182" spans="1:17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4"/>
      <c r="K182" s="1"/>
      <c r="L182" s="1"/>
      <c r="M182" s="1"/>
      <c r="N182" s="1"/>
      <c r="O182" s="1"/>
      <c r="P182" s="1"/>
      <c r="Q182" s="1"/>
    </row>
    <row r="183" spans="1:17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4"/>
      <c r="K183" s="1"/>
      <c r="L183" s="1"/>
      <c r="M183" s="1"/>
      <c r="N183" s="1"/>
      <c r="O183" s="1"/>
      <c r="P183" s="1"/>
      <c r="Q183" s="1"/>
    </row>
    <row r="184" spans="1:17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4"/>
      <c r="K184" s="1"/>
      <c r="L184" s="1"/>
      <c r="M184" s="1"/>
      <c r="N184" s="1"/>
      <c r="O184" s="1"/>
      <c r="P184" s="1"/>
      <c r="Q184" s="1"/>
    </row>
    <row r="185" spans="1:17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4"/>
      <c r="K185" s="1"/>
      <c r="L185" s="1"/>
      <c r="M185" s="1"/>
      <c r="N185" s="1"/>
      <c r="O185" s="1"/>
      <c r="P185" s="1"/>
      <c r="Q185" s="1"/>
    </row>
    <row r="186" spans="1:17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4"/>
      <c r="K186" s="1"/>
      <c r="L186" s="1"/>
      <c r="M186" s="1"/>
      <c r="N186" s="1"/>
      <c r="O186" s="1"/>
      <c r="P186" s="1"/>
      <c r="Q186" s="1"/>
    </row>
    <row r="187" spans="1:17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4"/>
      <c r="K187" s="1"/>
      <c r="L187" s="1"/>
      <c r="M187" s="1"/>
      <c r="N187" s="1"/>
      <c r="O187" s="1"/>
      <c r="P187" s="1"/>
      <c r="Q187" s="1"/>
    </row>
    <row r="188" spans="1:17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4"/>
      <c r="K188" s="1"/>
      <c r="L188" s="1"/>
      <c r="M188" s="1"/>
      <c r="N188" s="1"/>
      <c r="O188" s="1"/>
      <c r="P188" s="1"/>
      <c r="Q188" s="1"/>
    </row>
    <row r="189" spans="1:17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4"/>
      <c r="K189" s="1"/>
      <c r="L189" s="1"/>
      <c r="M189" s="1"/>
      <c r="N189" s="1"/>
      <c r="O189" s="1"/>
      <c r="P189" s="1"/>
      <c r="Q189" s="1"/>
    </row>
    <row r="190" spans="1:17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4"/>
      <c r="K190" s="1"/>
      <c r="L190" s="1"/>
      <c r="M190" s="1"/>
      <c r="N190" s="1"/>
      <c r="O190" s="1"/>
      <c r="P190" s="1"/>
      <c r="Q190" s="1"/>
    </row>
    <row r="191" spans="1:17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4"/>
      <c r="K191" s="1"/>
      <c r="L191" s="1"/>
      <c r="M191" s="1"/>
      <c r="N191" s="1"/>
      <c r="O191" s="1"/>
      <c r="P191" s="1"/>
      <c r="Q191" s="1"/>
    </row>
    <row r="192" spans="1:17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4"/>
      <c r="K192" s="1"/>
      <c r="L192" s="1"/>
      <c r="M192" s="1"/>
      <c r="N192" s="1"/>
      <c r="O192" s="1"/>
      <c r="P192" s="1"/>
      <c r="Q192" s="1"/>
    </row>
    <row r="193" spans="1:17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4"/>
      <c r="K193" s="1"/>
      <c r="L193" s="1"/>
      <c r="M193" s="1"/>
      <c r="N193" s="1"/>
      <c r="O193" s="1"/>
      <c r="P193" s="1"/>
      <c r="Q193" s="1"/>
    </row>
    <row r="194" spans="1:17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4"/>
      <c r="K194" s="1"/>
      <c r="L194" s="1"/>
      <c r="M194" s="1"/>
      <c r="N194" s="1"/>
      <c r="O194" s="1"/>
      <c r="P194" s="1"/>
      <c r="Q194" s="1"/>
    </row>
    <row r="195" spans="1:17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4"/>
      <c r="K195" s="1"/>
      <c r="L195" s="1"/>
      <c r="M195" s="1"/>
      <c r="N195" s="1"/>
      <c r="O195" s="1"/>
      <c r="P195" s="1"/>
      <c r="Q195" s="1"/>
    </row>
    <row r="196" spans="1:17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4"/>
      <c r="K196" s="1"/>
      <c r="L196" s="1"/>
      <c r="M196" s="1"/>
      <c r="N196" s="1"/>
      <c r="O196" s="1"/>
      <c r="P196" s="1"/>
      <c r="Q196" s="1"/>
    </row>
    <row r="197" spans="1:17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4"/>
      <c r="K197" s="1"/>
      <c r="L197" s="1"/>
      <c r="M197" s="1"/>
      <c r="N197" s="1"/>
      <c r="O197" s="1"/>
      <c r="P197" s="1"/>
      <c r="Q197" s="1"/>
    </row>
    <row r="198" spans="1:17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4"/>
      <c r="K198" s="1"/>
      <c r="L198" s="1"/>
      <c r="M198" s="1"/>
      <c r="N198" s="1"/>
      <c r="O198" s="1"/>
      <c r="P198" s="1"/>
      <c r="Q198" s="1"/>
    </row>
    <row r="199" spans="1:17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4"/>
      <c r="K199" s="1"/>
      <c r="L199" s="1"/>
      <c r="M199" s="1"/>
      <c r="N199" s="1"/>
      <c r="O199" s="1"/>
      <c r="P199" s="1"/>
      <c r="Q199" s="1"/>
    </row>
    <row r="200" spans="1:17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4"/>
      <c r="K200" s="1"/>
      <c r="L200" s="1"/>
      <c r="M200" s="1"/>
      <c r="N200" s="1"/>
      <c r="O200" s="1"/>
      <c r="P200" s="1"/>
      <c r="Q200" s="1"/>
    </row>
    <row r="201" spans="1:17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4"/>
      <c r="K201" s="1"/>
      <c r="L201" s="1"/>
      <c r="M201" s="1"/>
      <c r="N201" s="1"/>
      <c r="O201" s="1"/>
      <c r="P201" s="1"/>
      <c r="Q201" s="1"/>
    </row>
    <row r="202" spans="1:17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4"/>
      <c r="K202" s="1"/>
      <c r="L202" s="1"/>
      <c r="M202" s="1"/>
      <c r="N202" s="1"/>
      <c r="O202" s="1"/>
      <c r="P202" s="1"/>
      <c r="Q202" s="1"/>
    </row>
    <row r="203" spans="1:17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4"/>
      <c r="K203" s="1"/>
      <c r="L203" s="1"/>
      <c r="M203" s="1"/>
      <c r="N203" s="1"/>
      <c r="O203" s="1"/>
      <c r="P203" s="1"/>
      <c r="Q203" s="1"/>
    </row>
    <row r="204" spans="1:17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4"/>
      <c r="K204" s="1"/>
      <c r="L204" s="1"/>
      <c r="M204" s="1"/>
      <c r="N204" s="1"/>
      <c r="O204" s="1"/>
      <c r="P204" s="1"/>
      <c r="Q204" s="1"/>
    </row>
    <row r="205" spans="1:17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4"/>
      <c r="K205" s="1"/>
      <c r="L205" s="1"/>
      <c r="M205" s="1"/>
      <c r="N205" s="1"/>
      <c r="O205" s="1"/>
      <c r="P205" s="1"/>
      <c r="Q205" s="1"/>
    </row>
    <row r="206" spans="1:17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4"/>
      <c r="K206" s="1"/>
      <c r="L206" s="1"/>
      <c r="M206" s="1"/>
      <c r="N206" s="1"/>
      <c r="O206" s="1"/>
      <c r="P206" s="1"/>
      <c r="Q206" s="1"/>
    </row>
    <row r="207" spans="1:17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4"/>
      <c r="K207" s="1"/>
      <c r="L207" s="1"/>
      <c r="M207" s="1"/>
      <c r="N207" s="1"/>
      <c r="O207" s="1"/>
      <c r="P207" s="1"/>
      <c r="Q207" s="1"/>
    </row>
    <row r="208" spans="1:17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4"/>
      <c r="K208" s="1"/>
      <c r="L208" s="1"/>
      <c r="M208" s="1"/>
      <c r="N208" s="1"/>
      <c r="O208" s="1"/>
      <c r="P208" s="1"/>
      <c r="Q208" s="1"/>
    </row>
    <row r="209" spans="1:17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4"/>
      <c r="K209" s="1"/>
      <c r="L209" s="1"/>
      <c r="M209" s="1"/>
      <c r="N209" s="1"/>
      <c r="O209" s="1"/>
      <c r="P209" s="1"/>
      <c r="Q209" s="1"/>
    </row>
    <row r="210" spans="1:17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4"/>
      <c r="K210" s="1"/>
      <c r="L210" s="1"/>
      <c r="M210" s="1"/>
      <c r="N210" s="1"/>
      <c r="O210" s="1"/>
      <c r="P210" s="1"/>
      <c r="Q210" s="1"/>
    </row>
    <row r="211" spans="1:17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4"/>
      <c r="K211" s="1"/>
      <c r="L211" s="1"/>
      <c r="M211" s="1"/>
      <c r="N211" s="1"/>
      <c r="O211" s="1"/>
      <c r="P211" s="1"/>
      <c r="Q211" s="1"/>
    </row>
    <row r="212" spans="1:17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4"/>
      <c r="K212" s="1"/>
      <c r="L212" s="1"/>
      <c r="M212" s="1"/>
      <c r="N212" s="1"/>
      <c r="O212" s="1"/>
      <c r="P212" s="1"/>
      <c r="Q212" s="1"/>
    </row>
    <row r="213" spans="1:17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4"/>
      <c r="K213" s="1"/>
      <c r="L213" s="1"/>
      <c r="M213" s="1"/>
      <c r="N213" s="1"/>
      <c r="O213" s="1"/>
      <c r="P213" s="1"/>
      <c r="Q213" s="1"/>
    </row>
    <row r="214" spans="1:17" ht="15.75" customHeight="1" x14ac:dyDescent="0.25">
      <c r="A214" s="1"/>
      <c r="B214" s="2"/>
      <c r="C214" s="2"/>
      <c r="D214" s="2"/>
      <c r="E214" s="2"/>
      <c r="F214" s="3"/>
      <c r="G214" s="3"/>
      <c r="H214" s="3"/>
      <c r="I214" s="4"/>
      <c r="J214" s="14"/>
      <c r="K214" s="1"/>
      <c r="L214" s="1"/>
      <c r="M214" s="1"/>
      <c r="N214" s="1"/>
      <c r="O214" s="1"/>
      <c r="P214" s="1"/>
      <c r="Q214" s="1"/>
    </row>
    <row r="215" spans="1:17" ht="15.75" customHeight="1" x14ac:dyDescent="0.25">
      <c r="A215" s="1"/>
      <c r="B215" s="2"/>
      <c r="C215" s="2"/>
      <c r="D215" s="2"/>
      <c r="E215" s="2"/>
      <c r="F215" s="3"/>
      <c r="G215" s="3"/>
      <c r="H215" s="3"/>
      <c r="I215" s="4"/>
      <c r="J215" s="14"/>
      <c r="K215" s="1"/>
      <c r="L215" s="1"/>
      <c r="M215" s="1"/>
      <c r="N215" s="1"/>
      <c r="O215" s="1"/>
      <c r="P215" s="1"/>
      <c r="Q215" s="1"/>
    </row>
    <row r="216" spans="1:17" ht="15.75" customHeight="1" x14ac:dyDescent="0.25">
      <c r="A216" s="1"/>
      <c r="B216" s="2"/>
      <c r="C216" s="2"/>
      <c r="D216" s="2"/>
      <c r="E216" s="2"/>
      <c r="F216" s="3"/>
      <c r="G216" s="3"/>
      <c r="H216" s="3"/>
      <c r="I216" s="4"/>
      <c r="J216" s="14"/>
      <c r="K216" s="1"/>
      <c r="L216" s="1"/>
      <c r="M216" s="1"/>
      <c r="N216" s="1"/>
      <c r="O216" s="1"/>
      <c r="P216" s="1"/>
      <c r="Q216" s="1"/>
    </row>
    <row r="217" spans="1:17" ht="15.75" customHeight="1" x14ac:dyDescent="0.25">
      <c r="A217" s="1"/>
      <c r="B217" s="2"/>
      <c r="C217" s="2"/>
      <c r="D217" s="2"/>
      <c r="E217" s="2"/>
      <c r="F217" s="3"/>
      <c r="G217" s="3"/>
      <c r="H217" s="3"/>
      <c r="I217" s="4"/>
      <c r="J217" s="14"/>
      <c r="K217" s="1"/>
      <c r="L217" s="1"/>
      <c r="M217" s="1"/>
      <c r="N217" s="1"/>
      <c r="O217" s="1"/>
      <c r="P217" s="1"/>
      <c r="Q217" s="1"/>
    </row>
    <row r="218" spans="1:17" ht="15.75" customHeight="1" x14ac:dyDescent="0.25">
      <c r="A218" s="1"/>
      <c r="B218" s="2"/>
      <c r="C218" s="2"/>
      <c r="D218" s="2"/>
      <c r="E218" s="2"/>
      <c r="F218" s="3"/>
      <c r="G218" s="3"/>
      <c r="H218" s="3"/>
      <c r="I218" s="4"/>
      <c r="J218" s="14"/>
      <c r="K218" s="1"/>
      <c r="L218" s="1"/>
      <c r="M218" s="1"/>
      <c r="N218" s="1"/>
      <c r="O218" s="1"/>
      <c r="P218" s="1"/>
      <c r="Q218" s="1"/>
    </row>
    <row r="219" spans="1:17" ht="15.75" customHeight="1" x14ac:dyDescent="0.25">
      <c r="A219" s="1"/>
      <c r="B219" s="2"/>
      <c r="C219" s="2"/>
      <c r="D219" s="2"/>
      <c r="E219" s="2"/>
      <c r="F219" s="3"/>
      <c r="G219" s="3"/>
      <c r="H219" s="3"/>
      <c r="I219" s="4"/>
      <c r="J219" s="14"/>
      <c r="K219" s="1"/>
      <c r="L219" s="1"/>
      <c r="M219" s="1"/>
      <c r="N219" s="1"/>
      <c r="O219" s="1"/>
      <c r="P219" s="1"/>
      <c r="Q219" s="1"/>
    </row>
    <row r="220" spans="1:17" ht="15.75" customHeight="1" x14ac:dyDescent="0.25">
      <c r="A220" s="1"/>
      <c r="B220" s="2"/>
      <c r="C220" s="2"/>
      <c r="D220" s="2"/>
      <c r="E220" s="2"/>
      <c r="F220" s="3"/>
      <c r="G220" s="3"/>
      <c r="H220" s="3"/>
      <c r="I220" s="4"/>
      <c r="J220" s="14"/>
      <c r="K220" s="1"/>
      <c r="L220" s="1"/>
      <c r="M220" s="1"/>
      <c r="N220" s="1"/>
      <c r="O220" s="1"/>
      <c r="P220" s="1"/>
      <c r="Q220" s="1"/>
    </row>
    <row r="221" spans="1:17" ht="15.75" customHeight="1" x14ac:dyDescent="0.25">
      <c r="A221" s="1"/>
      <c r="B221" s="2"/>
      <c r="C221" s="2"/>
      <c r="D221" s="2"/>
      <c r="E221" s="2"/>
      <c r="F221" s="3"/>
      <c r="G221" s="3"/>
      <c r="H221" s="3"/>
      <c r="I221" s="4"/>
      <c r="J221" s="14"/>
      <c r="K221" s="1"/>
      <c r="L221" s="1"/>
      <c r="M221" s="1"/>
      <c r="N221" s="1"/>
      <c r="O221" s="1"/>
      <c r="P221" s="1"/>
      <c r="Q221" s="1"/>
    </row>
    <row r="222" spans="1:17" ht="15.75" customHeight="1" x14ac:dyDescent="0.25">
      <c r="A222" s="1"/>
      <c r="B222" s="2"/>
      <c r="C222" s="2"/>
      <c r="D222" s="2"/>
      <c r="E222" s="2"/>
      <c r="F222" s="3"/>
      <c r="G222" s="3"/>
      <c r="H222" s="3"/>
      <c r="I222" s="4"/>
      <c r="J222" s="14"/>
      <c r="K222" s="1"/>
      <c r="L222" s="1"/>
      <c r="M222" s="1"/>
      <c r="N222" s="1"/>
      <c r="O222" s="1"/>
      <c r="P222" s="1"/>
      <c r="Q222" s="1"/>
    </row>
    <row r="223" spans="1:17" ht="15.75" customHeight="1" x14ac:dyDescent="0.25">
      <c r="A223" s="1"/>
      <c r="B223" s="2"/>
      <c r="C223" s="2"/>
      <c r="D223" s="2"/>
      <c r="E223" s="2"/>
      <c r="F223" s="3"/>
      <c r="G223" s="3"/>
      <c r="H223" s="3"/>
      <c r="I223" s="4"/>
      <c r="J223" s="14"/>
      <c r="K223" s="1"/>
      <c r="L223" s="1"/>
      <c r="M223" s="1"/>
      <c r="N223" s="1"/>
      <c r="O223" s="1"/>
      <c r="P223" s="1"/>
      <c r="Q223" s="1"/>
    </row>
    <row r="224" spans="1:17" ht="15.75" customHeight="1" x14ac:dyDescent="0.25">
      <c r="A224" s="1"/>
      <c r="B224" s="2"/>
      <c r="C224" s="2"/>
      <c r="D224" s="2"/>
      <c r="E224" s="2"/>
      <c r="F224" s="3"/>
      <c r="G224" s="3"/>
      <c r="H224" s="3"/>
      <c r="I224" s="4"/>
      <c r="J224" s="14"/>
      <c r="K224" s="1"/>
      <c r="L224" s="1"/>
      <c r="M224" s="1"/>
      <c r="N224" s="1"/>
      <c r="O224" s="1"/>
      <c r="P224" s="1"/>
      <c r="Q224" s="1"/>
    </row>
    <row r="225" spans="1:17" ht="15.75" customHeight="1" x14ac:dyDescent="0.25">
      <c r="A225" s="1"/>
      <c r="B225" s="2"/>
      <c r="C225" s="2"/>
      <c r="D225" s="2"/>
      <c r="E225" s="2"/>
      <c r="F225" s="3"/>
      <c r="G225" s="3"/>
      <c r="H225" s="3"/>
      <c r="I225" s="4"/>
      <c r="J225" s="14"/>
      <c r="K225" s="1"/>
      <c r="L225" s="1"/>
      <c r="M225" s="1"/>
      <c r="N225" s="1"/>
      <c r="O225" s="1"/>
      <c r="P225" s="1"/>
      <c r="Q225" s="1"/>
    </row>
    <row r="226" spans="1:17" ht="15.75" customHeight="1" x14ac:dyDescent="0.25">
      <c r="A226" s="1"/>
      <c r="B226" s="2"/>
      <c r="C226" s="2"/>
      <c r="D226" s="2"/>
      <c r="E226" s="2"/>
      <c r="F226" s="3"/>
      <c r="G226" s="3"/>
      <c r="H226" s="3"/>
      <c r="I226" s="4"/>
      <c r="J226" s="14"/>
      <c r="K226" s="1"/>
      <c r="L226" s="1"/>
      <c r="M226" s="1"/>
      <c r="N226" s="1"/>
      <c r="O226" s="1"/>
      <c r="P226" s="1"/>
      <c r="Q226" s="1"/>
    </row>
    <row r="227" spans="1:17" ht="15.75" customHeight="1" x14ac:dyDescent="0.25">
      <c r="A227" s="1"/>
      <c r="B227" s="2"/>
      <c r="C227" s="2"/>
      <c r="D227" s="2"/>
      <c r="E227" s="2"/>
      <c r="F227" s="3"/>
      <c r="G227" s="3"/>
      <c r="H227" s="3"/>
      <c r="I227" s="4"/>
      <c r="J227" s="14"/>
      <c r="K227" s="1"/>
      <c r="L227" s="1"/>
      <c r="M227" s="1"/>
      <c r="N227" s="1"/>
      <c r="O227" s="1"/>
      <c r="P227" s="1"/>
      <c r="Q227" s="1"/>
    </row>
    <row r="228" spans="1:17" ht="15.75" customHeight="1" x14ac:dyDescent="0.25">
      <c r="A228" s="1"/>
      <c r="B228" s="2"/>
      <c r="C228" s="2"/>
      <c r="D228" s="2"/>
      <c r="E228" s="2"/>
      <c r="F228" s="3"/>
      <c r="G228" s="3"/>
      <c r="H228" s="3"/>
      <c r="I228" s="4"/>
      <c r="J228" s="14"/>
      <c r="K228" s="1"/>
      <c r="L228" s="1"/>
      <c r="M228" s="1"/>
      <c r="N228" s="1"/>
      <c r="O228" s="1"/>
      <c r="P228" s="1"/>
      <c r="Q228" s="1"/>
    </row>
    <row r="229" spans="1:17" ht="15.75" customHeight="1" x14ac:dyDescent="0.25">
      <c r="A229" s="1"/>
      <c r="B229" s="2"/>
      <c r="C229" s="2"/>
      <c r="D229" s="2"/>
      <c r="E229" s="2"/>
      <c r="F229" s="3"/>
      <c r="G229" s="3"/>
      <c r="H229" s="3"/>
      <c r="I229" s="4"/>
      <c r="J229" s="14"/>
      <c r="K229" s="1"/>
      <c r="L229" s="1"/>
      <c r="M229" s="1"/>
      <c r="N229" s="1"/>
      <c r="O229" s="1"/>
      <c r="P229" s="1"/>
      <c r="Q229" s="1"/>
    </row>
    <row r="230" spans="1:17" ht="15.75" customHeight="1" x14ac:dyDescent="0.25">
      <c r="A230" s="1"/>
      <c r="B230" s="2"/>
      <c r="C230" s="2"/>
      <c r="D230" s="2"/>
      <c r="E230" s="2"/>
      <c r="F230" s="3"/>
      <c r="G230" s="3"/>
      <c r="H230" s="3"/>
      <c r="I230" s="4"/>
      <c r="J230" s="14"/>
      <c r="K230" s="1"/>
      <c r="L230" s="1"/>
      <c r="M230" s="1"/>
      <c r="N230" s="1"/>
      <c r="O230" s="1"/>
      <c r="P230" s="1"/>
      <c r="Q230" s="1"/>
    </row>
    <row r="231" spans="1:17" ht="15.75" customHeight="1" x14ac:dyDescent="0.25">
      <c r="A231" s="1"/>
      <c r="B231" s="2"/>
      <c r="C231" s="2"/>
      <c r="D231" s="2"/>
      <c r="E231" s="2"/>
      <c r="F231" s="3"/>
      <c r="G231" s="3"/>
      <c r="H231" s="3"/>
      <c r="I231" s="4"/>
      <c r="J231" s="14"/>
      <c r="K231" s="1"/>
      <c r="L231" s="1"/>
      <c r="M231" s="1"/>
      <c r="N231" s="1"/>
      <c r="O231" s="1"/>
      <c r="P231" s="1"/>
      <c r="Q231" s="1"/>
    </row>
    <row r="232" spans="1:17" ht="15.75" customHeight="1" x14ac:dyDescent="0.25">
      <c r="A232" s="1"/>
      <c r="B232" s="2"/>
      <c r="C232" s="2"/>
      <c r="D232" s="2"/>
      <c r="E232" s="2"/>
      <c r="F232" s="3"/>
      <c r="G232" s="3"/>
      <c r="H232" s="3"/>
      <c r="I232" s="4"/>
      <c r="J232" s="14"/>
      <c r="K232" s="1"/>
      <c r="L232" s="1"/>
      <c r="M232" s="1"/>
      <c r="N232" s="1"/>
      <c r="O232" s="1"/>
      <c r="P232" s="1"/>
      <c r="Q232" s="1"/>
    </row>
    <row r="233" spans="1:17" ht="15.75" customHeight="1" x14ac:dyDescent="0.25">
      <c r="A233" s="1"/>
      <c r="B233" s="2"/>
      <c r="C233" s="2"/>
      <c r="D233" s="2"/>
      <c r="E233" s="2"/>
      <c r="F233" s="3"/>
      <c r="G233" s="3"/>
      <c r="H233" s="3"/>
      <c r="I233" s="4"/>
      <c r="J233" s="14"/>
      <c r="K233" s="1"/>
      <c r="L233" s="1"/>
      <c r="M233" s="1"/>
      <c r="N233" s="1"/>
      <c r="O233" s="1"/>
      <c r="P233" s="1"/>
      <c r="Q233" s="1"/>
    </row>
    <row r="234" spans="1:17" ht="15.75" customHeight="1" x14ac:dyDescent="0.25">
      <c r="A234" s="1"/>
      <c r="B234" s="2"/>
      <c r="C234" s="2"/>
      <c r="D234" s="2"/>
      <c r="E234" s="2"/>
      <c r="F234" s="3"/>
      <c r="G234" s="3"/>
      <c r="H234" s="3"/>
      <c r="I234" s="4"/>
      <c r="J234" s="14"/>
      <c r="K234" s="1"/>
      <c r="L234" s="1"/>
      <c r="M234" s="1"/>
      <c r="N234" s="1"/>
      <c r="O234" s="1"/>
      <c r="P234" s="1"/>
      <c r="Q234" s="1"/>
    </row>
    <row r="235" spans="1:17" ht="15.75" customHeight="1" x14ac:dyDescent="0.25">
      <c r="A235" s="1"/>
      <c r="B235" s="2"/>
      <c r="C235" s="2"/>
      <c r="D235" s="2"/>
      <c r="E235" s="2"/>
      <c r="F235" s="3"/>
      <c r="G235" s="3"/>
      <c r="H235" s="3"/>
      <c r="I235" s="4"/>
      <c r="J235" s="14"/>
      <c r="K235" s="1"/>
      <c r="L235" s="1"/>
      <c r="M235" s="1"/>
      <c r="N235" s="1"/>
      <c r="O235" s="1"/>
      <c r="P235" s="1"/>
      <c r="Q235" s="1"/>
    </row>
    <row r="236" spans="1:17" ht="15.75" customHeight="1" x14ac:dyDescent="0.25">
      <c r="A236" s="1"/>
      <c r="B236" s="2"/>
      <c r="C236" s="2"/>
      <c r="D236" s="2"/>
      <c r="E236" s="2"/>
      <c r="F236" s="3"/>
      <c r="G236" s="3"/>
      <c r="H236" s="3"/>
      <c r="I236" s="4"/>
      <c r="J236" s="14"/>
      <c r="K236" s="1"/>
      <c r="L236" s="1"/>
      <c r="M236" s="1"/>
      <c r="N236" s="1"/>
      <c r="O236" s="1"/>
      <c r="P236" s="1"/>
      <c r="Q236" s="1"/>
    </row>
    <row r="237" spans="1:17" ht="15.75" customHeight="1" x14ac:dyDescent="0.25">
      <c r="A237" s="1"/>
      <c r="B237" s="2"/>
      <c r="C237" s="2"/>
      <c r="D237" s="2"/>
      <c r="E237" s="2"/>
      <c r="F237" s="3"/>
      <c r="G237" s="3"/>
      <c r="H237" s="3"/>
      <c r="I237" s="4"/>
      <c r="J237" s="14"/>
      <c r="K237" s="1"/>
      <c r="L237" s="1"/>
      <c r="M237" s="1"/>
      <c r="N237" s="1"/>
      <c r="O237" s="1"/>
      <c r="P237" s="1"/>
      <c r="Q237" s="1"/>
    </row>
    <row r="238" spans="1:17" ht="15.75" customHeight="1" x14ac:dyDescent="0.25">
      <c r="A238" s="1"/>
      <c r="B238" s="2"/>
      <c r="C238" s="2"/>
      <c r="D238" s="2"/>
      <c r="E238" s="2"/>
      <c r="F238" s="3"/>
      <c r="G238" s="3"/>
      <c r="H238" s="3"/>
      <c r="I238" s="4"/>
      <c r="J238" s="14"/>
      <c r="K238" s="1"/>
      <c r="L238" s="1"/>
      <c r="M238" s="1"/>
      <c r="N238" s="1"/>
      <c r="O238" s="1"/>
      <c r="P238" s="1"/>
      <c r="Q238" s="1"/>
    </row>
    <row r="239" spans="1:17" ht="15.75" customHeight="1" x14ac:dyDescent="0.25">
      <c r="L239" s="1"/>
      <c r="M239" s="1"/>
      <c r="N239" s="1"/>
      <c r="O239" s="1"/>
      <c r="P239" s="1"/>
    </row>
    <row r="240" spans="1:17" ht="15.75" customHeight="1" x14ac:dyDescent="0.25">
      <c r="L240" s="1"/>
      <c r="M240" s="1"/>
      <c r="N240" s="1"/>
      <c r="O240" s="1"/>
      <c r="P240" s="1"/>
    </row>
    <row r="241" spans="12:16" ht="15.75" customHeight="1" x14ac:dyDescent="0.25">
      <c r="L241" s="1"/>
      <c r="M241" s="1"/>
      <c r="N241" s="1"/>
      <c r="O241" s="1"/>
      <c r="P241" s="1"/>
    </row>
    <row r="242" spans="12:16" ht="15.75" customHeight="1" x14ac:dyDescent="0.25">
      <c r="L242" s="1"/>
      <c r="M242" s="1"/>
      <c r="N242" s="1"/>
      <c r="O242" s="1"/>
      <c r="P242" s="1"/>
    </row>
    <row r="243" spans="12:16" ht="15.75" customHeight="1" x14ac:dyDescent="0.25">
      <c r="L243" s="1"/>
      <c r="M243" s="1"/>
      <c r="N243" s="1"/>
      <c r="O243" s="1"/>
      <c r="P243" s="1"/>
    </row>
    <row r="244" spans="12:16" ht="15.75" customHeight="1" x14ac:dyDescent="0.25">
      <c r="L244" s="1"/>
      <c r="M244" s="1"/>
      <c r="N244" s="1"/>
      <c r="O244" s="1"/>
      <c r="P244" s="1"/>
    </row>
    <row r="245" spans="12:16" ht="15.75" customHeight="1" x14ac:dyDescent="0.25">
      <c r="L245" s="1"/>
      <c r="M245" s="1"/>
      <c r="N245" s="1"/>
      <c r="O245" s="1"/>
      <c r="P245" s="1"/>
    </row>
    <row r="246" spans="12:16" ht="15.75" customHeight="1" x14ac:dyDescent="0.25">
      <c r="L246" s="1"/>
      <c r="M246" s="1"/>
      <c r="N246" s="1"/>
      <c r="O246" s="1"/>
      <c r="P246" s="1"/>
    </row>
    <row r="247" spans="12:16" ht="15.75" customHeight="1" x14ac:dyDescent="0.25">
      <c r="L247" s="1"/>
      <c r="M247" s="1"/>
      <c r="N247" s="1"/>
      <c r="O247" s="1"/>
      <c r="P247" s="1"/>
    </row>
    <row r="248" spans="12:16" ht="15.75" customHeight="1" x14ac:dyDescent="0.25">
      <c r="L248" s="1"/>
      <c r="M248" s="1"/>
      <c r="N248" s="1"/>
      <c r="O248" s="1"/>
      <c r="P248" s="1"/>
    </row>
    <row r="249" spans="12:16" ht="15.75" customHeight="1" x14ac:dyDescent="0.25">
      <c r="L249" s="1"/>
      <c r="M249" s="1"/>
      <c r="N249" s="1"/>
      <c r="O249" s="1"/>
      <c r="P249" s="1"/>
    </row>
    <row r="250" spans="12:16" ht="15.75" customHeight="1" x14ac:dyDescent="0.25">
      <c r="L250" s="1"/>
      <c r="M250" s="1"/>
      <c r="N250" s="1"/>
      <c r="O250" s="1"/>
      <c r="P250" s="1"/>
    </row>
    <row r="251" spans="12:16" ht="15.75" customHeight="1" x14ac:dyDescent="0.25">
      <c r="L251" s="1"/>
      <c r="M251" s="1"/>
      <c r="N251" s="1"/>
      <c r="O251" s="1"/>
      <c r="P251" s="1"/>
    </row>
    <row r="252" spans="12:16" ht="15.75" customHeight="1" x14ac:dyDescent="0.25">
      <c r="L252" s="1"/>
      <c r="M252" s="1"/>
      <c r="N252" s="1"/>
      <c r="O252" s="1"/>
      <c r="P252" s="1"/>
    </row>
    <row r="253" spans="12:16" ht="15.75" customHeight="1" x14ac:dyDescent="0.25">
      <c r="L253" s="1"/>
      <c r="M253" s="1"/>
      <c r="N253" s="1"/>
      <c r="O253" s="1"/>
      <c r="P253" s="1"/>
    </row>
    <row r="254" spans="12:16" ht="15.75" customHeight="1" x14ac:dyDescent="0.25">
      <c r="L254" s="1"/>
      <c r="M254" s="1"/>
      <c r="N254" s="1"/>
      <c r="O254" s="1"/>
      <c r="P254" s="1"/>
    </row>
    <row r="255" spans="12:16" ht="15.75" customHeight="1" x14ac:dyDescent="0.25">
      <c r="L255" s="1"/>
      <c r="M255" s="1"/>
      <c r="N255" s="1"/>
      <c r="O255" s="1"/>
      <c r="P255" s="1"/>
    </row>
    <row r="256" spans="12:16" ht="15.75" customHeight="1" x14ac:dyDescent="0.25">
      <c r="L256" s="1"/>
      <c r="M256" s="1"/>
      <c r="N256" s="1"/>
      <c r="O256" s="1"/>
      <c r="P256" s="1"/>
    </row>
    <row r="257" spans="12:16" ht="15.75" customHeight="1" x14ac:dyDescent="0.25">
      <c r="L257" s="1"/>
      <c r="M257" s="1"/>
      <c r="N257" s="1"/>
      <c r="O257" s="1"/>
      <c r="P257" s="1"/>
    </row>
    <row r="258" spans="12:16" ht="15.75" customHeight="1" x14ac:dyDescent="0.25">
      <c r="L258" s="1"/>
      <c r="M258" s="1"/>
      <c r="N258" s="1"/>
      <c r="O258" s="1"/>
      <c r="P258" s="1"/>
    </row>
    <row r="259" spans="12:16" ht="15.75" customHeight="1" x14ac:dyDescent="0.25">
      <c r="L259" s="1"/>
      <c r="M259" s="1"/>
      <c r="N259" s="1"/>
      <c r="O259" s="1"/>
      <c r="P259" s="1"/>
    </row>
    <row r="260" spans="12:16" ht="15.75" customHeight="1" x14ac:dyDescent="0.25">
      <c r="L260" s="1"/>
      <c r="M260" s="1"/>
      <c r="N260" s="1"/>
      <c r="O260" s="1"/>
      <c r="P260" s="1"/>
    </row>
    <row r="261" spans="12:16" ht="15.75" customHeight="1" x14ac:dyDescent="0.25">
      <c r="L261" s="1"/>
      <c r="M261" s="1"/>
      <c r="N261" s="1"/>
      <c r="O261" s="1"/>
      <c r="P261" s="1"/>
    </row>
    <row r="262" spans="12:16" ht="15.75" customHeight="1" x14ac:dyDescent="0.25">
      <c r="L262" s="1"/>
      <c r="M262" s="1"/>
      <c r="N262" s="1"/>
      <c r="O262" s="1"/>
      <c r="P262" s="1"/>
    </row>
    <row r="263" spans="12:16" ht="15.75" customHeight="1" x14ac:dyDescent="0.25">
      <c r="L263" s="1"/>
      <c r="M263" s="1"/>
      <c r="N263" s="1"/>
      <c r="O263" s="1"/>
      <c r="P263" s="1"/>
    </row>
    <row r="264" spans="12:16" ht="15.75" customHeight="1" x14ac:dyDescent="0.25">
      <c r="L264" s="1"/>
      <c r="M264" s="1"/>
      <c r="N264" s="1"/>
      <c r="O264" s="1"/>
      <c r="P264" s="1"/>
    </row>
    <row r="265" spans="12:16" ht="15.75" customHeight="1" x14ac:dyDescent="0.25">
      <c r="L265" s="1"/>
      <c r="M265" s="1"/>
      <c r="N265" s="1"/>
      <c r="O265" s="1"/>
      <c r="P265" s="1"/>
    </row>
    <row r="266" spans="12:16" ht="15.75" customHeight="1" x14ac:dyDescent="0.25">
      <c r="L266" s="1"/>
      <c r="M266" s="1"/>
      <c r="N266" s="1"/>
      <c r="O266" s="1"/>
      <c r="P266" s="1"/>
    </row>
    <row r="267" spans="12:16" ht="15.75" customHeight="1" x14ac:dyDescent="0.25">
      <c r="L267" s="1"/>
      <c r="M267" s="1"/>
      <c r="N267" s="1"/>
      <c r="O267" s="1"/>
      <c r="P267" s="1"/>
    </row>
    <row r="268" spans="12:16" ht="15.75" customHeight="1" x14ac:dyDescent="0.25">
      <c r="L268" s="1"/>
      <c r="M268" s="1"/>
      <c r="N268" s="1"/>
      <c r="O268" s="1"/>
      <c r="P268" s="1"/>
    </row>
    <row r="269" spans="12:16" ht="15.75" customHeight="1" x14ac:dyDescent="0.25">
      <c r="L269" s="1"/>
      <c r="M269" s="1"/>
      <c r="N269" s="1"/>
      <c r="O269" s="1"/>
      <c r="P269" s="1"/>
    </row>
    <row r="270" spans="12:16" ht="15.75" customHeight="1" x14ac:dyDescent="0.25">
      <c r="L270" s="1"/>
      <c r="M270" s="1"/>
      <c r="N270" s="1"/>
      <c r="O270" s="1"/>
      <c r="P270" s="1"/>
    </row>
    <row r="271" spans="12:16" ht="15.75" customHeight="1" x14ac:dyDescent="0.25">
      <c r="L271" s="1"/>
      <c r="M271" s="1"/>
      <c r="N271" s="1"/>
      <c r="O271" s="1"/>
      <c r="P271" s="1"/>
    </row>
    <row r="272" spans="12:16" ht="15.75" customHeight="1" x14ac:dyDescent="0.25">
      <c r="L272" s="1"/>
      <c r="M272" s="1"/>
      <c r="N272" s="1"/>
      <c r="O272" s="1"/>
      <c r="P272" s="1"/>
    </row>
    <row r="273" spans="12:16" ht="15.75" customHeight="1" x14ac:dyDescent="0.25">
      <c r="L273" s="1"/>
      <c r="M273" s="1"/>
      <c r="N273" s="1"/>
      <c r="O273" s="1"/>
      <c r="P273" s="1"/>
    </row>
    <row r="274" spans="12:16" ht="15.75" customHeight="1" x14ac:dyDescent="0.25">
      <c r="L274" s="1"/>
      <c r="M274" s="1"/>
      <c r="N274" s="1"/>
      <c r="O274" s="1"/>
      <c r="P274" s="1"/>
    </row>
    <row r="275" spans="12:16" ht="15.75" customHeight="1" x14ac:dyDescent="0.25">
      <c r="L275" s="1"/>
      <c r="M275" s="1"/>
      <c r="N275" s="1"/>
      <c r="O275" s="1"/>
      <c r="P275" s="1"/>
    </row>
    <row r="276" spans="12:16" ht="15.75" customHeight="1" x14ac:dyDescent="0.25">
      <c r="L276" s="1"/>
      <c r="M276" s="1"/>
      <c r="N276" s="1"/>
      <c r="O276" s="1"/>
      <c r="P276" s="1"/>
    </row>
    <row r="277" spans="12:16" ht="15.75" customHeight="1" x14ac:dyDescent="0.25">
      <c r="L277" s="1"/>
      <c r="M277" s="1"/>
      <c r="N277" s="1"/>
      <c r="O277" s="1"/>
      <c r="P277" s="1"/>
    </row>
    <row r="278" spans="12:16" ht="15.75" customHeight="1" x14ac:dyDescent="0.25">
      <c r="L278" s="1"/>
      <c r="M278" s="1"/>
      <c r="N278" s="1"/>
      <c r="O278" s="1"/>
      <c r="P278" s="1"/>
    </row>
    <row r="279" spans="12:16" ht="15.75" customHeight="1" x14ac:dyDescent="0.25">
      <c r="L279" s="1"/>
      <c r="M279" s="1"/>
      <c r="N279" s="1"/>
      <c r="O279" s="1"/>
      <c r="P279" s="1"/>
    </row>
    <row r="280" spans="12:16" ht="15.75" customHeight="1" x14ac:dyDescent="0.25">
      <c r="L280" s="1"/>
      <c r="M280" s="1"/>
      <c r="N280" s="1"/>
      <c r="O280" s="1"/>
      <c r="P280" s="1"/>
    </row>
    <row r="281" spans="12:16" ht="15.75" customHeight="1" x14ac:dyDescent="0.25">
      <c r="L281" s="1"/>
      <c r="M281" s="1"/>
      <c r="N281" s="1"/>
      <c r="O281" s="1"/>
      <c r="P281" s="1"/>
    </row>
    <row r="282" spans="12:16" ht="15.75" customHeight="1" x14ac:dyDescent="0.25">
      <c r="L282" s="1"/>
      <c r="M282" s="1"/>
      <c r="N282" s="1"/>
      <c r="O282" s="1"/>
      <c r="P282" s="1"/>
    </row>
    <row r="283" spans="12:16" ht="15.75" customHeight="1" x14ac:dyDescent="0.25">
      <c r="L283" s="1"/>
      <c r="M283" s="1"/>
      <c r="N283" s="1"/>
      <c r="O283" s="1"/>
      <c r="P283" s="1"/>
    </row>
    <row r="284" spans="12:16" ht="15.75" customHeight="1" x14ac:dyDescent="0.25">
      <c r="L284" s="1"/>
      <c r="M284" s="1"/>
      <c r="N284" s="1"/>
      <c r="O284" s="1"/>
      <c r="P284" s="1"/>
    </row>
    <row r="285" spans="12:16" ht="15.75" customHeight="1" x14ac:dyDescent="0.25">
      <c r="L285" s="1"/>
      <c r="M285" s="1"/>
      <c r="N285" s="1"/>
      <c r="O285" s="1"/>
      <c r="P285" s="1"/>
    </row>
    <row r="286" spans="12:16" ht="15.75" customHeight="1" x14ac:dyDescent="0.25">
      <c r="L286" s="1"/>
      <c r="M286" s="1"/>
      <c r="N286" s="1"/>
      <c r="O286" s="1"/>
      <c r="P286" s="1"/>
    </row>
    <row r="287" spans="12:16" ht="15.75" customHeight="1" x14ac:dyDescent="0.25">
      <c r="L287" s="1"/>
      <c r="M287" s="1"/>
      <c r="N287" s="1"/>
      <c r="O287" s="1"/>
      <c r="P287" s="1"/>
    </row>
    <row r="288" spans="12:16" ht="15.75" customHeight="1" x14ac:dyDescent="0.25">
      <c r="L288" s="1"/>
      <c r="M288" s="1"/>
      <c r="N288" s="1"/>
      <c r="O288" s="1"/>
      <c r="P288" s="1"/>
    </row>
    <row r="289" spans="12:16" ht="15.75" customHeight="1" x14ac:dyDescent="0.25">
      <c r="L289" s="1"/>
      <c r="M289" s="1"/>
      <c r="N289" s="1"/>
      <c r="O289" s="1"/>
      <c r="P289" s="1"/>
    </row>
    <row r="290" spans="12:16" ht="15.75" customHeight="1" x14ac:dyDescent="0.25">
      <c r="L290" s="1"/>
      <c r="M290" s="1"/>
      <c r="N290" s="1"/>
      <c r="O290" s="1"/>
      <c r="P290" s="1"/>
    </row>
    <row r="291" spans="12:16" ht="15.75" customHeight="1" x14ac:dyDescent="0.25">
      <c r="L291" s="1"/>
      <c r="M291" s="1"/>
      <c r="N291" s="1"/>
      <c r="O291" s="1"/>
      <c r="P291" s="1"/>
    </row>
    <row r="292" spans="12:16" ht="15.75" customHeight="1" x14ac:dyDescent="0.25">
      <c r="L292" s="1"/>
      <c r="M292" s="1"/>
      <c r="N292" s="1"/>
      <c r="O292" s="1"/>
      <c r="P292" s="1"/>
    </row>
    <row r="293" spans="12:16" ht="15.75" customHeight="1" x14ac:dyDescent="0.25">
      <c r="L293" s="1"/>
      <c r="M293" s="1"/>
      <c r="N293" s="1"/>
      <c r="O293" s="1"/>
      <c r="P293" s="1"/>
    </row>
    <row r="294" spans="12:16" ht="15.75" customHeight="1" x14ac:dyDescent="0.25">
      <c r="L294" s="1"/>
      <c r="M294" s="1"/>
      <c r="N294" s="1"/>
      <c r="O294" s="1"/>
      <c r="P294" s="1"/>
    </row>
    <row r="295" spans="12:16" ht="15.75" customHeight="1" x14ac:dyDescent="0.25">
      <c r="L295" s="1"/>
      <c r="M295" s="1"/>
      <c r="N295" s="1"/>
      <c r="O295" s="1"/>
      <c r="P295" s="1"/>
    </row>
    <row r="296" spans="12:16" ht="15.75" customHeight="1" x14ac:dyDescent="0.25">
      <c r="L296" s="1"/>
      <c r="M296" s="1"/>
      <c r="N296" s="1"/>
      <c r="O296" s="1"/>
      <c r="P296" s="1"/>
    </row>
    <row r="297" spans="12:16" ht="15.75" customHeight="1" x14ac:dyDescent="0.25">
      <c r="L297" s="1"/>
      <c r="M297" s="1"/>
      <c r="N297" s="1"/>
      <c r="O297" s="1"/>
      <c r="P297" s="1"/>
    </row>
    <row r="298" spans="12:16" ht="15.75" customHeight="1" x14ac:dyDescent="0.25">
      <c r="L298" s="1"/>
      <c r="M298" s="1"/>
      <c r="N298" s="1"/>
      <c r="O298" s="1"/>
      <c r="P298" s="1"/>
    </row>
    <row r="299" spans="12:16" ht="15.75" customHeight="1" x14ac:dyDescent="0.25">
      <c r="L299" s="1"/>
      <c r="M299" s="1"/>
      <c r="N299" s="1"/>
      <c r="O299" s="1"/>
      <c r="P299" s="1"/>
    </row>
    <row r="300" spans="12:16" ht="15.75" customHeight="1" x14ac:dyDescent="0.25">
      <c r="L300" s="1"/>
      <c r="M300" s="1"/>
      <c r="N300" s="1"/>
      <c r="O300" s="1"/>
      <c r="P300" s="1"/>
    </row>
    <row r="301" spans="12:16" ht="15.75" customHeight="1" x14ac:dyDescent="0.25">
      <c r="L301" s="1"/>
      <c r="M301" s="1"/>
      <c r="N301" s="1"/>
      <c r="O301" s="1"/>
      <c r="P301" s="1"/>
    </row>
    <row r="302" spans="12:16" ht="15.75" customHeight="1" x14ac:dyDescent="0.25">
      <c r="L302" s="1"/>
      <c r="M302" s="1"/>
      <c r="N302" s="1"/>
      <c r="O302" s="1"/>
      <c r="P302" s="1"/>
    </row>
    <row r="303" spans="12:16" ht="15.75" customHeight="1" x14ac:dyDescent="0.25">
      <c r="L303" s="1"/>
      <c r="M303" s="1"/>
      <c r="N303" s="1"/>
      <c r="O303" s="1"/>
      <c r="P303" s="1"/>
    </row>
    <row r="304" spans="12:16" ht="15.75" customHeight="1" x14ac:dyDescent="0.25">
      <c r="L304" s="1"/>
      <c r="M304" s="1"/>
      <c r="N304" s="1"/>
      <c r="O304" s="1"/>
      <c r="P304" s="1"/>
    </row>
    <row r="305" spans="12:16" ht="15.75" customHeight="1" x14ac:dyDescent="0.25">
      <c r="L305" s="1"/>
      <c r="M305" s="1"/>
      <c r="N305" s="1"/>
      <c r="O305" s="1"/>
      <c r="P305" s="1"/>
    </row>
    <row r="306" spans="12:16" ht="15.75" customHeight="1" x14ac:dyDescent="0.25">
      <c r="L306" s="1"/>
      <c r="M306" s="1"/>
      <c r="N306" s="1"/>
      <c r="O306" s="1"/>
      <c r="P306" s="1"/>
    </row>
    <row r="307" spans="12:16" ht="15.75" customHeight="1" x14ac:dyDescent="0.25">
      <c r="L307" s="1"/>
      <c r="M307" s="1"/>
      <c r="N307" s="1"/>
      <c r="O307" s="1"/>
      <c r="P307" s="1"/>
    </row>
    <row r="308" spans="12:16" ht="15.75" customHeight="1" x14ac:dyDescent="0.25">
      <c r="L308" s="1"/>
      <c r="M308" s="1"/>
      <c r="N308" s="1"/>
      <c r="O308" s="1"/>
      <c r="P308" s="1"/>
    </row>
    <row r="309" spans="12:16" ht="15.75" customHeight="1" x14ac:dyDescent="0.25">
      <c r="L309" s="1"/>
      <c r="M309" s="1"/>
      <c r="N309" s="1"/>
      <c r="O309" s="1"/>
      <c r="P309" s="1"/>
    </row>
    <row r="310" spans="12:16" ht="15.75" customHeight="1" x14ac:dyDescent="0.25">
      <c r="L310" s="1"/>
      <c r="M310" s="1"/>
      <c r="N310" s="1"/>
      <c r="O310" s="1"/>
      <c r="P310" s="1"/>
    </row>
    <row r="311" spans="12:16" ht="15.75" customHeight="1" x14ac:dyDescent="0.25">
      <c r="L311" s="1"/>
      <c r="M311" s="1"/>
      <c r="N311" s="1"/>
      <c r="O311" s="1"/>
      <c r="P311" s="1"/>
    </row>
    <row r="312" spans="12:16" ht="15.75" customHeight="1" x14ac:dyDescent="0.25">
      <c r="L312" s="1"/>
      <c r="M312" s="1"/>
      <c r="N312" s="1"/>
      <c r="O312" s="1"/>
      <c r="P312" s="1"/>
    </row>
    <row r="313" spans="12:16" ht="15.75" customHeight="1" x14ac:dyDescent="0.25">
      <c r="L313" s="1"/>
      <c r="M313" s="1"/>
      <c r="N313" s="1"/>
      <c r="O313" s="1"/>
      <c r="P313" s="1"/>
    </row>
    <row r="314" spans="12:16" ht="15.75" customHeight="1" x14ac:dyDescent="0.25">
      <c r="L314" s="1"/>
      <c r="M314" s="1"/>
      <c r="N314" s="1"/>
      <c r="O314" s="1"/>
      <c r="P314" s="1"/>
    </row>
    <row r="315" spans="12:16" ht="15.75" customHeight="1" x14ac:dyDescent="0.25">
      <c r="L315" s="1"/>
      <c r="M315" s="1"/>
      <c r="N315" s="1"/>
      <c r="O315" s="1"/>
      <c r="P315" s="1"/>
    </row>
    <row r="316" spans="12:16" ht="15.75" customHeight="1" x14ac:dyDescent="0.25">
      <c r="L316" s="1"/>
      <c r="M316" s="1"/>
      <c r="N316" s="1"/>
      <c r="O316" s="1"/>
      <c r="P316" s="1"/>
    </row>
    <row r="317" spans="12:16" ht="15.75" customHeight="1" x14ac:dyDescent="0.25">
      <c r="L317" s="1"/>
      <c r="M317" s="1"/>
      <c r="N317" s="1"/>
      <c r="O317" s="1"/>
      <c r="P317" s="1"/>
    </row>
    <row r="318" spans="12:16" ht="15.75" customHeight="1" x14ac:dyDescent="0.25">
      <c r="L318" s="1"/>
      <c r="M318" s="1"/>
      <c r="N318" s="1"/>
      <c r="O318" s="1"/>
      <c r="P318" s="1"/>
    </row>
    <row r="319" spans="12:16" ht="15.75" customHeight="1" x14ac:dyDescent="0.25">
      <c r="L319" s="1"/>
      <c r="M319" s="1"/>
      <c r="N319" s="1"/>
      <c r="O319" s="1"/>
      <c r="P319" s="1"/>
    </row>
    <row r="320" spans="12:16" ht="15.75" customHeight="1" x14ac:dyDescent="0.25">
      <c r="L320" s="1"/>
      <c r="M320" s="1"/>
      <c r="N320" s="1"/>
      <c r="O320" s="1"/>
      <c r="P320" s="1"/>
    </row>
    <row r="321" spans="12:16" ht="15.75" customHeight="1" x14ac:dyDescent="0.25">
      <c r="L321" s="1"/>
      <c r="M321" s="1"/>
      <c r="N321" s="1"/>
      <c r="O321" s="1"/>
      <c r="P321" s="1"/>
    </row>
    <row r="322" spans="12:16" ht="15.75" customHeight="1" x14ac:dyDescent="0.25">
      <c r="L322" s="1"/>
      <c r="M322" s="1"/>
      <c r="N322" s="1"/>
      <c r="O322" s="1"/>
      <c r="P322" s="1"/>
    </row>
    <row r="323" spans="12:16" ht="15.75" customHeight="1" x14ac:dyDescent="0.25">
      <c r="L323" s="1"/>
      <c r="M323" s="1"/>
      <c r="N323" s="1"/>
      <c r="O323" s="1"/>
      <c r="P323" s="1"/>
    </row>
    <row r="324" spans="12:16" ht="15.75" customHeight="1" x14ac:dyDescent="0.25">
      <c r="L324" s="1"/>
      <c r="M324" s="1"/>
      <c r="N324" s="1"/>
      <c r="O324" s="1"/>
      <c r="P324" s="1"/>
    </row>
    <row r="325" spans="12:16" ht="15.75" customHeight="1" x14ac:dyDescent="0.25">
      <c r="L325" s="1"/>
      <c r="M325" s="1"/>
      <c r="N325" s="1"/>
      <c r="O325" s="1"/>
      <c r="P325" s="1"/>
    </row>
    <row r="326" spans="12:16" ht="15.75" customHeight="1" x14ac:dyDescent="0.25">
      <c r="L326" s="1"/>
      <c r="M326" s="1"/>
      <c r="N326" s="1"/>
      <c r="O326" s="1"/>
      <c r="P326" s="1"/>
    </row>
    <row r="327" spans="12:16" ht="15.75" customHeight="1" x14ac:dyDescent="0.25">
      <c r="L327" s="1"/>
      <c r="M327" s="1"/>
      <c r="N327" s="1"/>
      <c r="O327" s="1"/>
      <c r="P327" s="1"/>
    </row>
    <row r="328" spans="12:16" ht="15.75" customHeight="1" x14ac:dyDescent="0.25">
      <c r="L328" s="1"/>
      <c r="M328" s="1"/>
      <c r="N328" s="1"/>
      <c r="O328" s="1"/>
      <c r="P328" s="1"/>
    </row>
    <row r="329" spans="12:16" ht="15.75" customHeight="1" x14ac:dyDescent="0.25">
      <c r="L329" s="1"/>
      <c r="M329" s="1"/>
      <c r="N329" s="1"/>
      <c r="O329" s="1"/>
      <c r="P329" s="1"/>
    </row>
    <row r="330" spans="12:16" ht="15.75" customHeight="1" x14ac:dyDescent="0.25">
      <c r="L330" s="1"/>
      <c r="M330" s="1"/>
      <c r="N330" s="1"/>
      <c r="O330" s="1"/>
      <c r="P330" s="1"/>
    </row>
    <row r="331" spans="12:16" ht="15.75" customHeight="1" x14ac:dyDescent="0.25">
      <c r="L331" s="1"/>
      <c r="M331" s="1"/>
      <c r="N331" s="1"/>
      <c r="O331" s="1"/>
      <c r="P331" s="1"/>
    </row>
    <row r="332" spans="12:16" ht="15.75" customHeight="1" x14ac:dyDescent="0.25">
      <c r="L332" s="1"/>
      <c r="M332" s="1"/>
      <c r="N332" s="1"/>
      <c r="O332" s="1"/>
      <c r="P332" s="1"/>
    </row>
    <row r="333" spans="12:16" ht="15.75" customHeight="1" x14ac:dyDescent="0.25">
      <c r="L333" s="1"/>
      <c r="M333" s="1"/>
      <c r="N333" s="1"/>
      <c r="O333" s="1"/>
      <c r="P333" s="1"/>
    </row>
    <row r="334" spans="12:16" ht="15.75" customHeight="1" x14ac:dyDescent="0.25">
      <c r="L334" s="1"/>
      <c r="M334" s="1"/>
      <c r="N334" s="1"/>
      <c r="O334" s="1"/>
      <c r="P334" s="1"/>
    </row>
    <row r="335" spans="12:16" ht="15.75" customHeight="1" x14ac:dyDescent="0.25">
      <c r="L335" s="1"/>
      <c r="M335" s="1"/>
      <c r="N335" s="1"/>
      <c r="O335" s="1"/>
      <c r="P335" s="1"/>
    </row>
    <row r="336" spans="12:16" ht="15.75" customHeight="1" x14ac:dyDescent="0.25">
      <c r="L336" s="1"/>
      <c r="M336" s="1"/>
      <c r="N336" s="1"/>
      <c r="O336" s="1"/>
      <c r="P336" s="1"/>
    </row>
    <row r="337" spans="12:16" ht="15.75" customHeight="1" x14ac:dyDescent="0.25">
      <c r="L337" s="1"/>
      <c r="M337" s="1"/>
      <c r="N337" s="1"/>
      <c r="O337" s="1"/>
      <c r="P337" s="1"/>
    </row>
    <row r="338" spans="12:16" ht="15.75" customHeight="1" x14ac:dyDescent="0.25">
      <c r="L338" s="1"/>
      <c r="M338" s="1"/>
      <c r="N338" s="1"/>
      <c r="O338" s="1"/>
      <c r="P338" s="1"/>
    </row>
    <row r="339" spans="12:16" ht="15.75" customHeight="1" x14ac:dyDescent="0.25">
      <c r="L339" s="1"/>
      <c r="M339" s="1"/>
      <c r="N339" s="1"/>
      <c r="O339" s="1"/>
      <c r="P339" s="1"/>
    </row>
    <row r="340" spans="12:16" ht="15.75" customHeight="1" x14ac:dyDescent="0.25">
      <c r="L340" s="1"/>
      <c r="M340" s="1"/>
      <c r="N340" s="1"/>
      <c r="O340" s="1"/>
      <c r="P340" s="1"/>
    </row>
    <row r="341" spans="12:16" ht="15.75" customHeight="1" x14ac:dyDescent="0.25">
      <c r="L341" s="1"/>
      <c r="M341" s="1"/>
      <c r="N341" s="1"/>
      <c r="O341" s="1"/>
      <c r="P341" s="1"/>
    </row>
    <row r="342" spans="12:16" ht="15.75" customHeight="1" x14ac:dyDescent="0.25">
      <c r="L342" s="1"/>
      <c r="M342" s="1"/>
      <c r="N342" s="1"/>
      <c r="O342" s="1"/>
      <c r="P342" s="1"/>
    </row>
    <row r="343" spans="12:16" ht="15.75" customHeight="1" x14ac:dyDescent="0.25">
      <c r="L343" s="1"/>
      <c r="M343" s="1"/>
      <c r="N343" s="1"/>
      <c r="O343" s="1"/>
      <c r="P343" s="1"/>
    </row>
    <row r="344" spans="12:16" ht="15.75" customHeight="1" x14ac:dyDescent="0.25">
      <c r="L344" s="1"/>
      <c r="M344" s="1"/>
      <c r="N344" s="1"/>
      <c r="O344" s="1"/>
      <c r="P344" s="1"/>
    </row>
    <row r="345" spans="12:16" ht="15.75" customHeight="1" x14ac:dyDescent="0.25">
      <c r="L345" s="1"/>
      <c r="M345" s="1"/>
      <c r="N345" s="1"/>
      <c r="O345" s="1"/>
      <c r="P345" s="1"/>
    </row>
    <row r="346" spans="12:16" ht="15.75" customHeight="1" x14ac:dyDescent="0.25">
      <c r="L346" s="1"/>
      <c r="M346" s="1"/>
      <c r="N346" s="1"/>
      <c r="O346" s="1"/>
      <c r="P346" s="1"/>
    </row>
    <row r="347" spans="12:16" ht="15.75" customHeight="1" x14ac:dyDescent="0.25">
      <c r="L347" s="1"/>
      <c r="M347" s="1"/>
      <c r="N347" s="1"/>
      <c r="O347" s="1"/>
      <c r="P347" s="1"/>
    </row>
    <row r="348" spans="12:16" ht="15.75" customHeight="1" x14ac:dyDescent="0.25">
      <c r="L348" s="1"/>
      <c r="M348" s="1"/>
      <c r="N348" s="1"/>
      <c r="O348" s="1"/>
      <c r="P348" s="1"/>
    </row>
    <row r="349" spans="12:16" ht="15.75" customHeight="1" x14ac:dyDescent="0.25">
      <c r="L349" s="1"/>
      <c r="M349" s="1"/>
      <c r="N349" s="1"/>
      <c r="O349" s="1"/>
      <c r="P349" s="1"/>
    </row>
    <row r="350" spans="12:16" ht="15.75" customHeight="1" x14ac:dyDescent="0.25">
      <c r="L350" s="1"/>
      <c r="M350" s="1"/>
      <c r="N350" s="1"/>
      <c r="O350" s="1"/>
      <c r="P350" s="1"/>
    </row>
    <row r="351" spans="12:16" ht="15.75" customHeight="1" x14ac:dyDescent="0.25">
      <c r="L351" s="1"/>
      <c r="M351" s="1"/>
      <c r="N351" s="1"/>
      <c r="O351" s="1"/>
      <c r="P351" s="1"/>
    </row>
    <row r="352" spans="12:16" ht="15.75" customHeight="1" x14ac:dyDescent="0.25">
      <c r="L352" s="1"/>
      <c r="M352" s="1"/>
      <c r="N352" s="1"/>
      <c r="O352" s="1"/>
      <c r="P352" s="1"/>
    </row>
    <row r="353" spans="12:16" ht="15.75" customHeight="1" x14ac:dyDescent="0.25">
      <c r="L353" s="1"/>
      <c r="M353" s="1"/>
      <c r="N353" s="1"/>
      <c r="O353" s="1"/>
      <c r="P353" s="1"/>
    </row>
    <row r="354" spans="12:16" ht="15.75" customHeight="1" x14ac:dyDescent="0.25">
      <c r="L354" s="1"/>
      <c r="M354" s="1"/>
      <c r="N354" s="1"/>
      <c r="O354" s="1"/>
      <c r="P354" s="1"/>
    </row>
    <row r="355" spans="12:16" ht="15.75" customHeight="1" x14ac:dyDescent="0.25">
      <c r="L355" s="1"/>
      <c r="M355" s="1"/>
      <c r="N355" s="1"/>
      <c r="O355" s="1"/>
      <c r="P355" s="1"/>
    </row>
    <row r="356" spans="12:16" ht="15.75" customHeight="1" x14ac:dyDescent="0.25">
      <c r="L356" s="1"/>
      <c r="M356" s="1"/>
      <c r="N356" s="1"/>
      <c r="O356" s="1"/>
      <c r="P356" s="1"/>
    </row>
    <row r="357" spans="12:16" ht="15.75" customHeight="1" x14ac:dyDescent="0.25">
      <c r="L357" s="1"/>
      <c r="M357" s="1"/>
      <c r="N357" s="1"/>
      <c r="O357" s="1"/>
      <c r="P357" s="1"/>
    </row>
    <row r="358" spans="12:16" ht="15.75" customHeight="1" x14ac:dyDescent="0.25">
      <c r="L358" s="1"/>
      <c r="M358" s="1"/>
      <c r="N358" s="1"/>
      <c r="O358" s="1"/>
      <c r="P358" s="1"/>
    </row>
    <row r="359" spans="12:16" ht="15.75" customHeight="1" x14ac:dyDescent="0.25">
      <c r="L359" s="1"/>
      <c r="M359" s="1"/>
      <c r="N359" s="1"/>
      <c r="O359" s="1"/>
      <c r="P359" s="1"/>
    </row>
    <row r="360" spans="12:16" ht="15.75" customHeight="1" x14ac:dyDescent="0.25">
      <c r="L360" s="1"/>
      <c r="M360" s="1"/>
      <c r="N360" s="1"/>
      <c r="O360" s="1"/>
      <c r="P360" s="1"/>
    </row>
    <row r="361" spans="12:16" ht="15.75" customHeight="1" x14ac:dyDescent="0.25">
      <c r="L361" s="1"/>
      <c r="M361" s="1"/>
      <c r="N361" s="1"/>
      <c r="O361" s="1"/>
      <c r="P361" s="1"/>
    </row>
    <row r="362" spans="12:16" ht="15.75" customHeight="1" x14ac:dyDescent="0.25">
      <c r="L362" s="1"/>
      <c r="M362" s="1"/>
      <c r="N362" s="1"/>
      <c r="O362" s="1"/>
      <c r="P362" s="1"/>
    </row>
    <row r="363" spans="12:16" ht="15.75" customHeight="1" x14ac:dyDescent="0.25">
      <c r="L363" s="1"/>
      <c r="M363" s="1"/>
      <c r="N363" s="1"/>
      <c r="O363" s="1"/>
      <c r="P363" s="1"/>
    </row>
    <row r="364" spans="12:16" ht="15.75" customHeight="1" x14ac:dyDescent="0.25">
      <c r="L364" s="1"/>
      <c r="M364" s="1"/>
      <c r="N364" s="1"/>
      <c r="O364" s="1"/>
      <c r="P364" s="1"/>
    </row>
    <row r="365" spans="12:16" ht="15.75" customHeight="1" x14ac:dyDescent="0.25">
      <c r="L365" s="1"/>
      <c r="M365" s="1"/>
      <c r="N365" s="1"/>
      <c r="O365" s="1"/>
      <c r="P365" s="1"/>
    </row>
    <row r="366" spans="12:16" ht="15.75" customHeight="1" x14ac:dyDescent="0.25">
      <c r="L366" s="1"/>
      <c r="M366" s="1"/>
      <c r="N366" s="1"/>
      <c r="O366" s="1"/>
      <c r="P366" s="1"/>
    </row>
    <row r="367" spans="12:16" ht="15.75" customHeight="1" x14ac:dyDescent="0.25">
      <c r="L367" s="1"/>
      <c r="M367" s="1"/>
      <c r="N367" s="1"/>
      <c r="O367" s="1"/>
      <c r="P367" s="1"/>
    </row>
    <row r="368" spans="12:16" ht="15.75" customHeight="1" x14ac:dyDescent="0.25">
      <c r="L368" s="1"/>
      <c r="M368" s="1"/>
      <c r="N368" s="1"/>
      <c r="O368" s="1"/>
      <c r="P368" s="1"/>
    </row>
    <row r="369" spans="12:16" ht="15.75" customHeight="1" x14ac:dyDescent="0.25">
      <c r="L369" s="1"/>
      <c r="M369" s="1"/>
      <c r="N369" s="1"/>
      <c r="O369" s="1"/>
      <c r="P369" s="1"/>
    </row>
    <row r="370" spans="12:16" ht="15.75" customHeight="1" x14ac:dyDescent="0.25">
      <c r="L370" s="1"/>
      <c r="M370" s="1"/>
      <c r="N370" s="1"/>
      <c r="O370" s="1"/>
      <c r="P370" s="1"/>
    </row>
    <row r="371" spans="12:16" ht="15.75" customHeight="1" x14ac:dyDescent="0.25">
      <c r="L371" s="1"/>
      <c r="M371" s="1"/>
      <c r="N371" s="1"/>
      <c r="O371" s="1"/>
      <c r="P371" s="1"/>
    </row>
    <row r="372" spans="12:16" ht="15.75" customHeight="1" x14ac:dyDescent="0.25">
      <c r="L372" s="1"/>
      <c r="M372" s="1"/>
      <c r="N372" s="1"/>
      <c r="O372" s="1"/>
      <c r="P372" s="1"/>
    </row>
    <row r="373" spans="12:16" ht="15.75" customHeight="1" x14ac:dyDescent="0.25">
      <c r="L373" s="1"/>
      <c r="M373" s="1"/>
      <c r="N373" s="1"/>
      <c r="O373" s="1"/>
      <c r="P373" s="1"/>
    </row>
    <row r="374" spans="12:16" ht="15.75" customHeight="1" x14ac:dyDescent="0.25">
      <c r="L374" s="1"/>
      <c r="M374" s="1"/>
      <c r="N374" s="1"/>
      <c r="O374" s="1"/>
      <c r="P374" s="1"/>
    </row>
    <row r="375" spans="12:16" ht="15.75" customHeight="1" x14ac:dyDescent="0.25">
      <c r="L375" s="1"/>
      <c r="M375" s="1"/>
      <c r="N375" s="1"/>
      <c r="O375" s="1"/>
      <c r="P375" s="1"/>
    </row>
    <row r="376" spans="12:16" ht="15.75" customHeight="1" x14ac:dyDescent="0.25">
      <c r="L376" s="1"/>
      <c r="M376" s="1"/>
      <c r="N376" s="1"/>
      <c r="O376" s="1"/>
      <c r="P376" s="1"/>
    </row>
    <row r="377" spans="12:16" ht="15.75" customHeight="1" x14ac:dyDescent="0.25">
      <c r="L377" s="1"/>
      <c r="M377" s="1"/>
      <c r="N377" s="1"/>
      <c r="O377" s="1"/>
      <c r="P377" s="1"/>
    </row>
    <row r="378" spans="12:16" ht="15.75" customHeight="1" x14ac:dyDescent="0.25">
      <c r="L378" s="1"/>
      <c r="M378" s="1"/>
      <c r="N378" s="1"/>
      <c r="O378" s="1"/>
      <c r="P378" s="1"/>
    </row>
    <row r="379" spans="12:16" ht="15.75" customHeight="1" x14ac:dyDescent="0.25">
      <c r="L379" s="1"/>
      <c r="M379" s="1"/>
      <c r="N379" s="1"/>
      <c r="O379" s="1"/>
      <c r="P379" s="1"/>
    </row>
    <row r="380" spans="12:16" ht="15.75" customHeight="1" x14ac:dyDescent="0.25">
      <c r="L380" s="1"/>
      <c r="M380" s="1"/>
      <c r="N380" s="1"/>
      <c r="O380" s="1"/>
      <c r="P380" s="1"/>
    </row>
    <row r="381" spans="12:16" ht="15.75" customHeight="1" x14ac:dyDescent="0.25">
      <c r="L381" s="1"/>
      <c r="M381" s="1"/>
      <c r="N381" s="1"/>
      <c r="O381" s="1"/>
      <c r="P381" s="1"/>
    </row>
    <row r="382" spans="12:16" ht="15.75" customHeight="1" x14ac:dyDescent="0.25">
      <c r="L382" s="1"/>
      <c r="M382" s="1"/>
      <c r="N382" s="1"/>
      <c r="O382" s="1"/>
      <c r="P382" s="1"/>
    </row>
    <row r="383" spans="12:16" ht="15.75" customHeight="1" x14ac:dyDescent="0.25">
      <c r="L383" s="1"/>
      <c r="M383" s="1"/>
      <c r="N383" s="1"/>
      <c r="O383" s="1"/>
      <c r="P383" s="1"/>
    </row>
    <row r="384" spans="12:16" ht="15.75" customHeight="1" x14ac:dyDescent="0.25">
      <c r="L384" s="1"/>
      <c r="M384" s="1"/>
      <c r="N384" s="1"/>
      <c r="O384" s="1"/>
      <c r="P384" s="1"/>
    </row>
    <row r="385" spans="12:16" ht="15.75" customHeight="1" x14ac:dyDescent="0.25">
      <c r="L385" s="1"/>
      <c r="M385" s="1"/>
      <c r="N385" s="1"/>
      <c r="O385" s="1"/>
      <c r="P385" s="1"/>
    </row>
    <row r="386" spans="12:16" ht="15.75" customHeight="1" x14ac:dyDescent="0.25">
      <c r="L386" s="1"/>
      <c r="M386" s="1"/>
      <c r="N386" s="1"/>
      <c r="O386" s="1"/>
      <c r="P386" s="1"/>
    </row>
    <row r="387" spans="12:16" ht="15.75" customHeight="1" x14ac:dyDescent="0.25">
      <c r="L387" s="1"/>
      <c r="M387" s="1"/>
      <c r="N387" s="1"/>
      <c r="O387" s="1"/>
      <c r="P387" s="1"/>
    </row>
    <row r="388" spans="12:16" ht="15.75" customHeight="1" x14ac:dyDescent="0.25">
      <c r="L388" s="1"/>
      <c r="M388" s="1"/>
      <c r="N388" s="1"/>
      <c r="O388" s="1"/>
      <c r="P388" s="1"/>
    </row>
    <row r="389" spans="12:16" ht="15.75" customHeight="1" x14ac:dyDescent="0.25">
      <c r="L389" s="1"/>
      <c r="M389" s="1"/>
      <c r="N389" s="1"/>
      <c r="O389" s="1"/>
      <c r="P389" s="1"/>
    </row>
    <row r="390" spans="12:16" ht="15.75" customHeight="1" x14ac:dyDescent="0.25">
      <c r="L390" s="1"/>
      <c r="M390" s="1"/>
      <c r="N390" s="1"/>
      <c r="O390" s="1"/>
      <c r="P390" s="1"/>
    </row>
    <row r="391" spans="12:16" ht="15.75" customHeight="1" x14ac:dyDescent="0.25">
      <c r="L391" s="1"/>
      <c r="M391" s="1"/>
      <c r="N391" s="1"/>
      <c r="O391" s="1"/>
      <c r="P391" s="1"/>
    </row>
    <row r="392" spans="12:16" ht="15.75" customHeight="1" x14ac:dyDescent="0.25">
      <c r="L392" s="1"/>
      <c r="M392" s="1"/>
      <c r="N392" s="1"/>
      <c r="O392" s="1"/>
      <c r="P392" s="1"/>
    </row>
    <row r="393" spans="12:16" ht="15.75" customHeight="1" x14ac:dyDescent="0.25">
      <c r="L393" s="1"/>
      <c r="M393" s="1"/>
      <c r="N393" s="1"/>
      <c r="O393" s="1"/>
      <c r="P393" s="1"/>
    </row>
    <row r="394" spans="12:16" ht="15.75" customHeight="1" x14ac:dyDescent="0.25">
      <c r="L394" s="1"/>
      <c r="M394" s="1"/>
      <c r="N394" s="1"/>
      <c r="O394" s="1"/>
      <c r="P394" s="1"/>
    </row>
    <row r="395" spans="12:16" ht="15.75" customHeight="1" x14ac:dyDescent="0.25">
      <c r="L395" s="1"/>
      <c r="M395" s="1"/>
      <c r="N395" s="1"/>
      <c r="O395" s="1"/>
      <c r="P395" s="1"/>
    </row>
    <row r="396" spans="12:16" ht="15.75" customHeight="1" x14ac:dyDescent="0.25">
      <c r="L396" s="1"/>
      <c r="M396" s="1"/>
      <c r="N396" s="1"/>
      <c r="O396" s="1"/>
      <c r="P396" s="1"/>
    </row>
    <row r="397" spans="12:16" ht="15.75" customHeight="1" x14ac:dyDescent="0.25">
      <c r="L397" s="1"/>
      <c r="M397" s="1"/>
      <c r="N397" s="1"/>
      <c r="O397" s="1"/>
      <c r="P397" s="1"/>
    </row>
    <row r="398" spans="12:16" ht="15.75" customHeight="1" x14ac:dyDescent="0.25">
      <c r="L398" s="1"/>
      <c r="M398" s="1"/>
      <c r="N398" s="1"/>
      <c r="O398" s="1"/>
      <c r="P398" s="1"/>
    </row>
    <row r="399" spans="12:16" ht="15.75" customHeight="1" x14ac:dyDescent="0.25">
      <c r="L399" s="1"/>
      <c r="M399" s="1"/>
      <c r="N399" s="1"/>
      <c r="O399" s="1"/>
      <c r="P399" s="1"/>
    </row>
    <row r="400" spans="12:16" ht="15.75" customHeight="1" x14ac:dyDescent="0.25">
      <c r="L400" s="1"/>
      <c r="M400" s="1"/>
      <c r="N400" s="1"/>
      <c r="O400" s="1"/>
      <c r="P400" s="1"/>
    </row>
    <row r="401" spans="12:16" ht="15.75" customHeight="1" x14ac:dyDescent="0.25">
      <c r="L401" s="1"/>
      <c r="M401" s="1"/>
      <c r="N401" s="1"/>
      <c r="O401" s="1"/>
      <c r="P401" s="1"/>
    </row>
    <row r="402" spans="12:16" ht="15.75" customHeight="1" x14ac:dyDescent="0.25">
      <c r="L402" s="1"/>
      <c r="M402" s="1"/>
      <c r="N402" s="1"/>
      <c r="O402" s="1"/>
      <c r="P402" s="1"/>
    </row>
    <row r="403" spans="12:16" ht="15.75" customHeight="1" x14ac:dyDescent="0.25">
      <c r="L403" s="1"/>
      <c r="M403" s="1"/>
      <c r="N403" s="1"/>
      <c r="O403" s="1"/>
      <c r="P403" s="1"/>
    </row>
    <row r="404" spans="12:16" ht="15.75" customHeight="1" x14ac:dyDescent="0.25">
      <c r="L404" s="1"/>
      <c r="M404" s="1"/>
      <c r="N404" s="1"/>
      <c r="O404" s="1"/>
      <c r="P404" s="1"/>
    </row>
    <row r="405" spans="12:16" ht="15.75" customHeight="1" x14ac:dyDescent="0.25">
      <c r="L405" s="1"/>
      <c r="M405" s="1"/>
      <c r="N405" s="1"/>
      <c r="O405" s="1"/>
      <c r="P405" s="1"/>
    </row>
    <row r="406" spans="12:16" ht="15.75" customHeight="1" x14ac:dyDescent="0.25">
      <c r="L406" s="1"/>
      <c r="M406" s="1"/>
      <c r="N406" s="1"/>
      <c r="O406" s="1"/>
      <c r="P406" s="1"/>
    </row>
    <row r="407" spans="12:16" ht="15.75" customHeight="1" x14ac:dyDescent="0.25">
      <c r="L407" s="1"/>
      <c r="M407" s="1"/>
      <c r="N407" s="1"/>
      <c r="O407" s="1"/>
      <c r="P407" s="1"/>
    </row>
    <row r="408" spans="12:16" ht="15.75" customHeight="1" x14ac:dyDescent="0.25">
      <c r="L408" s="1"/>
      <c r="M408" s="1"/>
      <c r="N408" s="1"/>
      <c r="O408" s="1"/>
      <c r="P408" s="1"/>
    </row>
    <row r="409" spans="12:16" ht="15.75" customHeight="1" x14ac:dyDescent="0.25">
      <c r="L409" s="1"/>
      <c r="M409" s="1"/>
      <c r="N409" s="1"/>
      <c r="O409" s="1"/>
      <c r="P409" s="1"/>
    </row>
    <row r="410" spans="12:16" ht="15.75" customHeight="1" x14ac:dyDescent="0.25">
      <c r="L410" s="1"/>
      <c r="M410" s="1"/>
      <c r="N410" s="1"/>
      <c r="O410" s="1"/>
      <c r="P410" s="1"/>
    </row>
    <row r="411" spans="12:16" ht="15.75" customHeight="1" x14ac:dyDescent="0.25">
      <c r="L411" s="1"/>
      <c r="M411" s="1"/>
      <c r="N411" s="1"/>
      <c r="O411" s="1"/>
      <c r="P411" s="1"/>
    </row>
    <row r="412" spans="12:16" ht="15.75" customHeight="1" x14ac:dyDescent="0.25">
      <c r="L412" s="1"/>
      <c r="M412" s="1"/>
      <c r="N412" s="1"/>
      <c r="O412" s="1"/>
      <c r="P412" s="1"/>
    </row>
    <row r="413" spans="12:16" ht="15.75" customHeight="1" x14ac:dyDescent="0.25">
      <c r="L413" s="1"/>
      <c r="M413" s="1"/>
      <c r="N413" s="1"/>
      <c r="O413" s="1"/>
      <c r="P413" s="1"/>
    </row>
    <row r="414" spans="12:16" ht="15.75" customHeight="1" x14ac:dyDescent="0.25">
      <c r="L414" s="1"/>
      <c r="M414" s="1"/>
      <c r="N414" s="1"/>
      <c r="O414" s="1"/>
      <c r="P414" s="1"/>
    </row>
    <row r="415" spans="12:16" ht="15.75" customHeight="1" x14ac:dyDescent="0.25">
      <c r="L415" s="1"/>
      <c r="M415" s="1"/>
      <c r="N415" s="1"/>
      <c r="O415" s="1"/>
      <c r="P415" s="1"/>
    </row>
    <row r="416" spans="12:16" ht="15.75" customHeight="1" x14ac:dyDescent="0.25">
      <c r="L416" s="1"/>
      <c r="M416" s="1"/>
      <c r="N416" s="1"/>
      <c r="O416" s="1"/>
      <c r="P416" s="1"/>
    </row>
    <row r="417" spans="12:16" ht="15.75" customHeight="1" x14ac:dyDescent="0.25">
      <c r="L417" s="1"/>
      <c r="M417" s="1"/>
      <c r="N417" s="1"/>
      <c r="O417" s="1"/>
      <c r="P417" s="1"/>
    </row>
    <row r="418" spans="12:16" ht="15.75" customHeight="1" x14ac:dyDescent="0.25">
      <c r="L418" s="1"/>
      <c r="M418" s="1"/>
      <c r="N418" s="1"/>
      <c r="O418" s="1"/>
      <c r="P418" s="1"/>
    </row>
    <row r="419" spans="12:16" ht="15.75" customHeight="1" x14ac:dyDescent="0.25">
      <c r="L419" s="1"/>
      <c r="M419" s="1"/>
      <c r="N419" s="1"/>
      <c r="O419" s="1"/>
      <c r="P419" s="1"/>
    </row>
    <row r="420" spans="12:16" ht="15.75" customHeight="1" x14ac:dyDescent="0.25">
      <c r="L420" s="1"/>
      <c r="M420" s="1"/>
      <c r="N420" s="1"/>
      <c r="O420" s="1"/>
      <c r="P420" s="1"/>
    </row>
    <row r="421" spans="12:16" ht="15.75" customHeight="1" x14ac:dyDescent="0.25">
      <c r="L421" s="1"/>
      <c r="M421" s="1"/>
      <c r="N421" s="1"/>
      <c r="O421" s="1"/>
      <c r="P421" s="1"/>
    </row>
    <row r="422" spans="12:16" ht="15.75" customHeight="1" x14ac:dyDescent="0.25">
      <c r="L422" s="1"/>
      <c r="M422" s="1"/>
      <c r="N422" s="1"/>
      <c r="O422" s="1"/>
      <c r="P422" s="1"/>
    </row>
    <row r="423" spans="12:16" ht="15.75" customHeight="1" x14ac:dyDescent="0.25">
      <c r="L423" s="1"/>
      <c r="M423" s="1"/>
      <c r="N423" s="1"/>
      <c r="O423" s="1"/>
      <c r="P423" s="1"/>
    </row>
    <row r="424" spans="12:16" ht="15.75" customHeight="1" x14ac:dyDescent="0.25">
      <c r="L424" s="1"/>
      <c r="M424" s="1"/>
      <c r="N424" s="1"/>
      <c r="O424" s="1"/>
      <c r="P424" s="1"/>
    </row>
    <row r="425" spans="12:16" ht="15.75" customHeight="1" x14ac:dyDescent="0.25">
      <c r="L425" s="1"/>
      <c r="M425" s="1"/>
      <c r="N425" s="1"/>
      <c r="O425" s="1"/>
      <c r="P425" s="1"/>
    </row>
    <row r="426" spans="12:16" ht="15.75" customHeight="1" x14ac:dyDescent="0.25">
      <c r="L426" s="1"/>
      <c r="M426" s="1"/>
      <c r="N426" s="1"/>
      <c r="O426" s="1"/>
      <c r="P426" s="1"/>
    </row>
    <row r="427" spans="12:16" ht="15.75" customHeight="1" x14ac:dyDescent="0.25">
      <c r="L427" s="1"/>
      <c r="M427" s="1"/>
      <c r="N427" s="1"/>
      <c r="O427" s="1"/>
      <c r="P427" s="1"/>
    </row>
    <row r="428" spans="12:16" ht="15.75" customHeight="1" x14ac:dyDescent="0.25">
      <c r="L428" s="1"/>
      <c r="M428" s="1"/>
      <c r="N428" s="1"/>
      <c r="O428" s="1"/>
      <c r="P428" s="1"/>
    </row>
    <row r="429" spans="12:16" ht="15.75" customHeight="1" x14ac:dyDescent="0.25">
      <c r="L429" s="1"/>
      <c r="M429" s="1"/>
      <c r="N429" s="1"/>
      <c r="O429" s="1"/>
      <c r="P429" s="1"/>
    </row>
    <row r="430" spans="12:16" ht="15.75" customHeight="1" x14ac:dyDescent="0.25">
      <c r="L430" s="1"/>
      <c r="M430" s="1"/>
      <c r="N430" s="1"/>
      <c r="O430" s="1"/>
      <c r="P430" s="1"/>
    </row>
    <row r="431" spans="12:16" ht="15.75" customHeight="1" x14ac:dyDescent="0.25">
      <c r="L431" s="1"/>
      <c r="M431" s="1"/>
      <c r="N431" s="1"/>
      <c r="O431" s="1"/>
      <c r="P431" s="1"/>
    </row>
    <row r="432" spans="12:16" ht="15.75" customHeight="1" x14ac:dyDescent="0.25">
      <c r="L432" s="1"/>
      <c r="M432" s="1"/>
      <c r="N432" s="1"/>
      <c r="O432" s="1"/>
      <c r="P432" s="1"/>
    </row>
    <row r="433" spans="12:16" ht="15.75" customHeight="1" x14ac:dyDescent="0.25">
      <c r="L433" s="1"/>
      <c r="M433" s="1"/>
      <c r="N433" s="1"/>
      <c r="O433" s="1"/>
      <c r="P433" s="1"/>
    </row>
    <row r="434" spans="12:16" ht="15.75" customHeight="1" x14ac:dyDescent="0.25">
      <c r="L434" s="1"/>
      <c r="M434" s="1"/>
      <c r="N434" s="1"/>
      <c r="O434" s="1"/>
      <c r="P434" s="1"/>
    </row>
    <row r="435" spans="12:16" ht="15.75" customHeight="1" x14ac:dyDescent="0.25">
      <c r="L435" s="1"/>
      <c r="M435" s="1"/>
      <c r="N435" s="1"/>
      <c r="O435" s="1"/>
      <c r="P435" s="1"/>
    </row>
    <row r="436" spans="12:16" ht="15.75" customHeight="1" x14ac:dyDescent="0.25">
      <c r="L436" s="1"/>
      <c r="M436" s="1"/>
      <c r="N436" s="1"/>
      <c r="O436" s="1"/>
      <c r="P436" s="1"/>
    </row>
    <row r="437" spans="12:16" ht="15.75" customHeight="1" x14ac:dyDescent="0.25">
      <c r="L437" s="1"/>
      <c r="M437" s="1"/>
      <c r="N437" s="1"/>
      <c r="O437" s="1"/>
      <c r="P437" s="1"/>
    </row>
    <row r="438" spans="12:16" ht="15.75" customHeight="1" x14ac:dyDescent="0.25">
      <c r="L438" s="1"/>
      <c r="M438" s="1"/>
      <c r="N438" s="1"/>
      <c r="O438" s="1"/>
      <c r="P438" s="1"/>
    </row>
    <row r="439" spans="12:16" ht="15.75" customHeight="1" x14ac:dyDescent="0.25">
      <c r="L439" s="1"/>
      <c r="M439" s="1"/>
      <c r="N439" s="1"/>
      <c r="O439" s="1"/>
      <c r="P439" s="1"/>
    </row>
    <row r="440" spans="12:16" ht="15.75" customHeight="1" x14ac:dyDescent="0.25">
      <c r="L440" s="1"/>
      <c r="M440" s="1"/>
      <c r="N440" s="1"/>
      <c r="O440" s="1"/>
      <c r="P440" s="1"/>
    </row>
    <row r="441" spans="12:16" ht="15.75" customHeight="1" x14ac:dyDescent="0.25">
      <c r="L441" s="1"/>
      <c r="M441" s="1"/>
      <c r="N441" s="1"/>
      <c r="O441" s="1"/>
      <c r="P441" s="1"/>
    </row>
    <row r="442" spans="12:16" ht="15.75" customHeight="1" x14ac:dyDescent="0.25">
      <c r="L442" s="1"/>
      <c r="M442" s="1"/>
      <c r="N442" s="1"/>
      <c r="O442" s="1"/>
      <c r="P442" s="1"/>
    </row>
    <row r="443" spans="12:16" ht="15.75" customHeight="1" x14ac:dyDescent="0.25">
      <c r="L443" s="1"/>
      <c r="M443" s="1"/>
      <c r="N443" s="1"/>
      <c r="O443" s="1"/>
      <c r="P443" s="1"/>
    </row>
    <row r="444" spans="12:16" ht="15.75" customHeight="1" x14ac:dyDescent="0.25">
      <c r="L444" s="1"/>
      <c r="M444" s="1"/>
      <c r="N444" s="1"/>
      <c r="O444" s="1"/>
      <c r="P444" s="1"/>
    </row>
    <row r="445" spans="12:16" ht="15.75" customHeight="1" x14ac:dyDescent="0.25">
      <c r="L445" s="1"/>
      <c r="M445" s="1"/>
      <c r="N445" s="1"/>
      <c r="O445" s="1"/>
      <c r="P445" s="1"/>
    </row>
    <row r="446" spans="12:16" ht="15.75" customHeight="1" x14ac:dyDescent="0.25">
      <c r="L446" s="1"/>
      <c r="M446" s="1"/>
      <c r="N446" s="1"/>
      <c r="O446" s="1"/>
      <c r="P446" s="1"/>
    </row>
    <row r="447" spans="12:16" ht="15.75" customHeight="1" x14ac:dyDescent="0.25">
      <c r="L447" s="1"/>
      <c r="M447" s="1"/>
      <c r="N447" s="1"/>
      <c r="O447" s="1"/>
      <c r="P447" s="1"/>
    </row>
    <row r="448" spans="12:16" ht="15.75" customHeight="1" x14ac:dyDescent="0.25">
      <c r="L448" s="1"/>
      <c r="M448" s="1"/>
      <c r="N448" s="1"/>
      <c r="O448" s="1"/>
      <c r="P448" s="1"/>
    </row>
    <row r="449" spans="12:16" ht="15.75" customHeight="1" x14ac:dyDescent="0.25">
      <c r="L449" s="1"/>
      <c r="M449" s="1"/>
      <c r="N449" s="1"/>
      <c r="O449" s="1"/>
      <c r="P449" s="1"/>
    </row>
    <row r="450" spans="12:16" ht="15.75" customHeight="1" x14ac:dyDescent="0.25">
      <c r="L450" s="1"/>
      <c r="M450" s="1"/>
      <c r="N450" s="1"/>
      <c r="O450" s="1"/>
      <c r="P450" s="1"/>
    </row>
    <row r="451" spans="12:16" ht="15.75" customHeight="1" x14ac:dyDescent="0.25">
      <c r="L451" s="1"/>
      <c r="M451" s="1"/>
      <c r="N451" s="1"/>
      <c r="O451" s="1"/>
      <c r="P451" s="1"/>
    </row>
    <row r="452" spans="12:16" ht="15.75" customHeight="1" x14ac:dyDescent="0.25">
      <c r="L452" s="1"/>
      <c r="M452" s="1"/>
      <c r="N452" s="1"/>
      <c r="O452" s="1"/>
      <c r="P452" s="1"/>
    </row>
    <row r="453" spans="12:16" ht="15.75" customHeight="1" x14ac:dyDescent="0.25">
      <c r="L453" s="1"/>
      <c r="M453" s="1"/>
      <c r="N453" s="1"/>
      <c r="O453" s="1"/>
      <c r="P453" s="1"/>
    </row>
    <row r="454" spans="12:16" ht="15.75" customHeight="1" x14ac:dyDescent="0.25">
      <c r="L454" s="1"/>
      <c r="M454" s="1"/>
      <c r="N454" s="1"/>
      <c r="O454" s="1"/>
      <c r="P454" s="1"/>
    </row>
    <row r="455" spans="12:16" ht="15.75" customHeight="1" x14ac:dyDescent="0.25">
      <c r="L455" s="1"/>
      <c r="M455" s="1"/>
      <c r="N455" s="1"/>
      <c r="O455" s="1"/>
      <c r="P455" s="1"/>
    </row>
    <row r="456" spans="12:16" ht="15.75" customHeight="1" x14ac:dyDescent="0.25">
      <c r="L456" s="1"/>
      <c r="M456" s="1"/>
      <c r="N456" s="1"/>
      <c r="O456" s="1"/>
      <c r="P456" s="1"/>
    </row>
    <row r="457" spans="12:16" ht="15.75" customHeight="1" x14ac:dyDescent="0.25">
      <c r="L457" s="1"/>
      <c r="M457" s="1"/>
      <c r="N457" s="1"/>
      <c r="O457" s="1"/>
      <c r="P457" s="1"/>
    </row>
    <row r="458" spans="12:16" ht="15.75" customHeight="1" x14ac:dyDescent="0.25">
      <c r="L458" s="1"/>
      <c r="M458" s="1"/>
      <c r="N458" s="1"/>
      <c r="O458" s="1"/>
      <c r="P458" s="1"/>
    </row>
    <row r="459" spans="12:16" ht="15.75" customHeight="1" x14ac:dyDescent="0.25">
      <c r="L459" s="1"/>
      <c r="M459" s="1"/>
      <c r="N459" s="1"/>
      <c r="O459" s="1"/>
      <c r="P459" s="1"/>
    </row>
    <row r="460" spans="12:16" ht="15.75" customHeight="1" x14ac:dyDescent="0.25">
      <c r="L460" s="1"/>
      <c r="M460" s="1"/>
      <c r="N460" s="1"/>
      <c r="O460" s="1"/>
      <c r="P460" s="1"/>
    </row>
    <row r="461" spans="12:16" ht="15.75" customHeight="1" x14ac:dyDescent="0.25">
      <c r="L461" s="1"/>
      <c r="M461" s="1"/>
      <c r="N461" s="1"/>
      <c r="O461" s="1"/>
      <c r="P461" s="1"/>
    </row>
    <row r="462" spans="12:16" ht="15.75" customHeight="1" x14ac:dyDescent="0.25">
      <c r="L462" s="1"/>
      <c r="M462" s="1"/>
      <c r="N462" s="1"/>
      <c r="O462" s="1"/>
      <c r="P462" s="1"/>
    </row>
    <row r="463" spans="12:16" ht="15.75" customHeight="1" x14ac:dyDescent="0.25">
      <c r="L463" s="1"/>
      <c r="M463" s="1"/>
      <c r="N463" s="1"/>
      <c r="O463" s="1"/>
      <c r="P463" s="1"/>
    </row>
    <row r="464" spans="12:16" ht="15.75" customHeight="1" x14ac:dyDescent="0.25">
      <c r="L464" s="1"/>
      <c r="M464" s="1"/>
      <c r="N464" s="1"/>
      <c r="O464" s="1"/>
      <c r="P464" s="1"/>
    </row>
    <row r="465" spans="12:16" ht="15.75" customHeight="1" x14ac:dyDescent="0.25">
      <c r="L465" s="1"/>
      <c r="M465" s="1"/>
      <c r="N465" s="1"/>
      <c r="O465" s="1"/>
      <c r="P465" s="1"/>
    </row>
    <row r="466" spans="12:16" ht="15.75" customHeight="1" x14ac:dyDescent="0.25">
      <c r="L466" s="1"/>
      <c r="M466" s="1"/>
      <c r="N466" s="1"/>
      <c r="O466" s="1"/>
      <c r="P466" s="1"/>
    </row>
    <row r="467" spans="12:16" ht="15.75" customHeight="1" x14ac:dyDescent="0.25">
      <c r="L467" s="1"/>
      <c r="M467" s="1"/>
      <c r="N467" s="1"/>
      <c r="O467" s="1"/>
      <c r="P467" s="1"/>
    </row>
    <row r="468" spans="12:16" ht="15.75" customHeight="1" x14ac:dyDescent="0.25">
      <c r="L468" s="1"/>
      <c r="M468" s="1"/>
      <c r="N468" s="1"/>
      <c r="O468" s="1"/>
      <c r="P468" s="1"/>
    </row>
    <row r="469" spans="12:16" ht="15.75" customHeight="1" x14ac:dyDescent="0.25">
      <c r="L469" s="1"/>
      <c r="M469" s="1"/>
      <c r="N469" s="1"/>
      <c r="O469" s="1"/>
      <c r="P469" s="1"/>
    </row>
    <row r="470" spans="12:16" ht="15.75" customHeight="1" x14ac:dyDescent="0.25">
      <c r="L470" s="1"/>
      <c r="M470" s="1"/>
      <c r="N470" s="1"/>
      <c r="O470" s="1"/>
      <c r="P470" s="1"/>
    </row>
    <row r="471" spans="12:16" ht="15.75" customHeight="1" x14ac:dyDescent="0.25">
      <c r="L471" s="1"/>
      <c r="M471" s="1"/>
      <c r="N471" s="1"/>
      <c r="O471" s="1"/>
      <c r="P471" s="1"/>
    </row>
    <row r="472" spans="12:16" ht="15.75" customHeight="1" x14ac:dyDescent="0.25">
      <c r="L472" s="1"/>
      <c r="M472" s="1"/>
      <c r="N472" s="1"/>
      <c r="O472" s="1"/>
      <c r="P472" s="1"/>
    </row>
    <row r="473" spans="12:16" ht="15.75" customHeight="1" x14ac:dyDescent="0.25">
      <c r="L473" s="1"/>
      <c r="M473" s="1"/>
      <c r="N473" s="1"/>
      <c r="O473" s="1"/>
      <c r="P473" s="1"/>
    </row>
    <row r="474" spans="12:16" ht="15.75" customHeight="1" x14ac:dyDescent="0.25">
      <c r="L474" s="1"/>
      <c r="M474" s="1"/>
      <c r="N474" s="1"/>
      <c r="O474" s="1"/>
      <c r="P474" s="1"/>
    </row>
    <row r="475" spans="12:16" ht="15.75" customHeight="1" x14ac:dyDescent="0.25">
      <c r="L475" s="1"/>
      <c r="M475" s="1"/>
      <c r="N475" s="1"/>
      <c r="O475" s="1"/>
      <c r="P475" s="1"/>
    </row>
    <row r="476" spans="12:16" ht="15.75" customHeight="1" x14ac:dyDescent="0.25">
      <c r="L476" s="1"/>
      <c r="M476" s="1"/>
      <c r="N476" s="1"/>
      <c r="O476" s="1"/>
      <c r="P476" s="1"/>
    </row>
    <row r="477" spans="12:16" ht="15.75" customHeight="1" x14ac:dyDescent="0.25">
      <c r="L477" s="1"/>
      <c r="M477" s="1"/>
      <c r="N477" s="1"/>
      <c r="O477" s="1"/>
      <c r="P477" s="1"/>
    </row>
    <row r="478" spans="12:16" ht="15.75" customHeight="1" x14ac:dyDescent="0.25">
      <c r="L478" s="1"/>
      <c r="M478" s="1"/>
      <c r="N478" s="1"/>
      <c r="O478" s="1"/>
      <c r="P478" s="1"/>
    </row>
    <row r="479" spans="12:16" ht="15.75" customHeight="1" x14ac:dyDescent="0.25">
      <c r="L479" s="1"/>
      <c r="M479" s="1"/>
      <c r="N479" s="1"/>
      <c r="O479" s="1"/>
      <c r="P479" s="1"/>
    </row>
    <row r="480" spans="12:16" ht="15.75" customHeight="1" x14ac:dyDescent="0.25">
      <c r="L480" s="1"/>
      <c r="M480" s="1"/>
      <c r="N480" s="1"/>
      <c r="O480" s="1"/>
      <c r="P480" s="1"/>
    </row>
    <row r="481" spans="12:16" ht="15.75" customHeight="1" x14ac:dyDescent="0.25">
      <c r="L481" s="1"/>
      <c r="M481" s="1"/>
      <c r="N481" s="1"/>
      <c r="O481" s="1"/>
      <c r="P481" s="1"/>
    </row>
    <row r="482" spans="12:16" ht="15.75" customHeight="1" x14ac:dyDescent="0.25">
      <c r="L482" s="1"/>
      <c r="M482" s="1"/>
      <c r="N482" s="1"/>
      <c r="O482" s="1"/>
      <c r="P482" s="1"/>
    </row>
    <row r="483" spans="12:16" ht="15.75" customHeight="1" x14ac:dyDescent="0.25">
      <c r="L483" s="1"/>
      <c r="M483" s="1"/>
      <c r="N483" s="1"/>
      <c r="O483" s="1"/>
      <c r="P483" s="1"/>
    </row>
    <row r="484" spans="12:16" ht="15.75" customHeight="1" x14ac:dyDescent="0.25">
      <c r="L484" s="1"/>
      <c r="M484" s="1"/>
      <c r="N484" s="1"/>
      <c r="O484" s="1"/>
      <c r="P484" s="1"/>
    </row>
    <row r="485" spans="12:16" ht="15.75" customHeight="1" x14ac:dyDescent="0.25">
      <c r="L485" s="1"/>
      <c r="M485" s="1"/>
      <c r="N485" s="1"/>
      <c r="O485" s="1"/>
      <c r="P485" s="1"/>
    </row>
    <row r="486" spans="12:16" ht="15.75" customHeight="1" x14ac:dyDescent="0.25">
      <c r="L486" s="1"/>
      <c r="M486" s="1"/>
      <c r="N486" s="1"/>
      <c r="O486" s="1"/>
      <c r="P486" s="1"/>
    </row>
    <row r="487" spans="12:16" ht="15.75" customHeight="1" x14ac:dyDescent="0.25">
      <c r="L487" s="1"/>
      <c r="M487" s="1"/>
      <c r="N487" s="1"/>
      <c r="O487" s="1"/>
      <c r="P487" s="1"/>
    </row>
    <row r="488" spans="12:16" ht="15.75" customHeight="1" x14ac:dyDescent="0.25">
      <c r="L488" s="1"/>
      <c r="M488" s="1"/>
      <c r="N488" s="1"/>
      <c r="O488" s="1"/>
      <c r="P488" s="1"/>
    </row>
    <row r="489" spans="12:16" ht="15.75" customHeight="1" x14ac:dyDescent="0.25">
      <c r="L489" s="1"/>
      <c r="M489" s="1"/>
      <c r="N489" s="1"/>
      <c r="O489" s="1"/>
      <c r="P489" s="1"/>
    </row>
    <row r="490" spans="12:16" ht="15.75" customHeight="1" x14ac:dyDescent="0.25">
      <c r="L490" s="1"/>
      <c r="M490" s="1"/>
      <c r="N490" s="1"/>
      <c r="O490" s="1"/>
      <c r="P490" s="1"/>
    </row>
    <row r="491" spans="12:16" ht="15.75" customHeight="1" x14ac:dyDescent="0.25">
      <c r="L491" s="1"/>
      <c r="M491" s="1"/>
      <c r="N491" s="1"/>
      <c r="O491" s="1"/>
      <c r="P491" s="1"/>
    </row>
    <row r="492" spans="12:16" ht="15.75" customHeight="1" x14ac:dyDescent="0.25">
      <c r="L492" s="1"/>
      <c r="M492" s="1"/>
      <c r="N492" s="1"/>
      <c r="O492" s="1"/>
      <c r="P492" s="1"/>
    </row>
    <row r="493" spans="12:16" ht="15.75" customHeight="1" x14ac:dyDescent="0.25">
      <c r="L493" s="1"/>
      <c r="M493" s="1"/>
      <c r="N493" s="1"/>
      <c r="O493" s="1"/>
      <c r="P493" s="1"/>
    </row>
    <row r="494" spans="12:16" ht="15.75" customHeight="1" x14ac:dyDescent="0.25">
      <c r="L494" s="1"/>
      <c r="M494" s="1"/>
      <c r="N494" s="1"/>
      <c r="O494" s="1"/>
      <c r="P494" s="1"/>
    </row>
    <row r="495" spans="12:16" ht="15.75" customHeight="1" x14ac:dyDescent="0.25">
      <c r="L495" s="1"/>
      <c r="M495" s="1"/>
      <c r="N495" s="1"/>
      <c r="O495" s="1"/>
      <c r="P495" s="1"/>
    </row>
    <row r="496" spans="12:16" ht="15.75" customHeight="1" x14ac:dyDescent="0.25">
      <c r="L496" s="1"/>
      <c r="M496" s="1"/>
      <c r="N496" s="1"/>
      <c r="O496" s="1"/>
      <c r="P496" s="1"/>
    </row>
    <row r="497" spans="12:16" ht="15.75" customHeight="1" x14ac:dyDescent="0.25">
      <c r="L497" s="1"/>
      <c r="M497" s="1"/>
      <c r="N497" s="1"/>
      <c r="O497" s="1"/>
      <c r="P497" s="1"/>
    </row>
    <row r="498" spans="12:16" ht="15.75" customHeight="1" x14ac:dyDescent="0.25">
      <c r="L498" s="1"/>
      <c r="M498" s="1"/>
      <c r="N498" s="1"/>
      <c r="O498" s="1"/>
      <c r="P498" s="1"/>
    </row>
    <row r="499" spans="12:16" ht="15.75" customHeight="1" x14ac:dyDescent="0.25">
      <c r="L499" s="1"/>
      <c r="M499" s="1"/>
      <c r="N499" s="1"/>
      <c r="O499" s="1"/>
      <c r="P499" s="1"/>
    </row>
    <row r="500" spans="12:16" ht="15.75" customHeight="1" x14ac:dyDescent="0.25">
      <c r="L500" s="1"/>
      <c r="M500" s="1"/>
      <c r="N500" s="1"/>
      <c r="O500" s="1"/>
      <c r="P500" s="1"/>
    </row>
    <row r="501" spans="12:16" ht="15.75" customHeight="1" x14ac:dyDescent="0.25">
      <c r="L501" s="1"/>
      <c r="M501" s="1"/>
      <c r="N501" s="1"/>
      <c r="O501" s="1"/>
      <c r="P501" s="1"/>
    </row>
    <row r="502" spans="12:16" ht="15.75" customHeight="1" x14ac:dyDescent="0.25">
      <c r="L502" s="1"/>
      <c r="M502" s="1"/>
      <c r="N502" s="1"/>
      <c r="O502" s="1"/>
      <c r="P502" s="1"/>
    </row>
    <row r="503" spans="12:16" ht="15.75" customHeight="1" x14ac:dyDescent="0.25">
      <c r="L503" s="1"/>
      <c r="M503" s="1"/>
      <c r="N503" s="1"/>
      <c r="O503" s="1"/>
      <c r="P503" s="1"/>
    </row>
    <row r="504" spans="12:16" ht="15.75" customHeight="1" x14ac:dyDescent="0.25">
      <c r="L504" s="1"/>
      <c r="M504" s="1"/>
      <c r="N504" s="1"/>
      <c r="O504" s="1"/>
      <c r="P504" s="1"/>
    </row>
    <row r="505" spans="12:16" ht="15.75" customHeight="1" x14ac:dyDescent="0.25">
      <c r="L505" s="1"/>
      <c r="M505" s="1"/>
      <c r="N505" s="1"/>
      <c r="O505" s="1"/>
      <c r="P505" s="1"/>
    </row>
    <row r="506" spans="12:16" ht="15.75" customHeight="1" x14ac:dyDescent="0.25">
      <c r="L506" s="1"/>
      <c r="M506" s="1"/>
      <c r="N506" s="1"/>
      <c r="O506" s="1"/>
      <c r="P506" s="1"/>
    </row>
    <row r="507" spans="12:16" ht="15.75" customHeight="1" x14ac:dyDescent="0.25">
      <c r="L507" s="1"/>
      <c r="M507" s="1"/>
      <c r="N507" s="1"/>
      <c r="O507" s="1"/>
      <c r="P507" s="1"/>
    </row>
    <row r="508" spans="12:16" ht="15.75" customHeight="1" x14ac:dyDescent="0.25">
      <c r="L508" s="1"/>
      <c r="M508" s="1"/>
      <c r="N508" s="1"/>
      <c r="O508" s="1"/>
      <c r="P508" s="1"/>
    </row>
    <row r="509" spans="12:16" ht="15.75" customHeight="1" x14ac:dyDescent="0.25">
      <c r="L509" s="1"/>
      <c r="M509" s="1"/>
      <c r="N509" s="1"/>
      <c r="O509" s="1"/>
      <c r="P509" s="1"/>
    </row>
    <row r="510" spans="12:16" ht="15.75" customHeight="1" x14ac:dyDescent="0.25">
      <c r="L510" s="1"/>
      <c r="M510" s="1"/>
      <c r="N510" s="1"/>
      <c r="O510" s="1"/>
      <c r="P510" s="1"/>
    </row>
    <row r="511" spans="12:16" ht="15.75" customHeight="1" x14ac:dyDescent="0.25">
      <c r="L511" s="1"/>
      <c r="M511" s="1"/>
      <c r="N511" s="1"/>
      <c r="O511" s="1"/>
      <c r="P511" s="1"/>
    </row>
    <row r="512" spans="12:16" ht="15.75" customHeight="1" x14ac:dyDescent="0.25">
      <c r="L512" s="1"/>
      <c r="M512" s="1"/>
      <c r="N512" s="1"/>
      <c r="O512" s="1"/>
      <c r="P512" s="1"/>
    </row>
    <row r="513" spans="12:16" ht="15.75" customHeight="1" x14ac:dyDescent="0.25">
      <c r="L513" s="1"/>
      <c r="M513" s="1"/>
      <c r="N513" s="1"/>
      <c r="O513" s="1"/>
      <c r="P513" s="1"/>
    </row>
    <row r="514" spans="12:16" ht="15.75" customHeight="1" x14ac:dyDescent="0.25">
      <c r="L514" s="1"/>
      <c r="M514" s="1"/>
      <c r="N514" s="1"/>
      <c r="O514" s="1"/>
      <c r="P514" s="1"/>
    </row>
    <row r="515" spans="12:16" ht="15.75" customHeight="1" x14ac:dyDescent="0.25">
      <c r="L515" s="1"/>
      <c r="M515" s="1"/>
      <c r="N515" s="1"/>
      <c r="O515" s="1"/>
      <c r="P515" s="1"/>
    </row>
    <row r="516" spans="12:16" ht="15.75" customHeight="1" x14ac:dyDescent="0.25">
      <c r="L516" s="1"/>
      <c r="M516" s="1"/>
      <c r="N516" s="1"/>
      <c r="O516" s="1"/>
      <c r="P516" s="1"/>
    </row>
    <row r="517" spans="12:16" ht="15.75" customHeight="1" x14ac:dyDescent="0.25">
      <c r="L517" s="1"/>
      <c r="M517" s="1"/>
      <c r="N517" s="1"/>
      <c r="O517" s="1"/>
      <c r="P517" s="1"/>
    </row>
    <row r="518" spans="12:16" ht="15.75" customHeight="1" x14ac:dyDescent="0.25">
      <c r="L518" s="1"/>
      <c r="M518" s="1"/>
      <c r="N518" s="1"/>
      <c r="O518" s="1"/>
      <c r="P518" s="1"/>
    </row>
    <row r="519" spans="12:16" ht="15.75" customHeight="1" x14ac:dyDescent="0.25">
      <c r="L519" s="1"/>
      <c r="M519" s="1"/>
      <c r="N519" s="1"/>
      <c r="O519" s="1"/>
      <c r="P519" s="1"/>
    </row>
    <row r="520" spans="12:16" ht="15.75" customHeight="1" x14ac:dyDescent="0.25">
      <c r="L520" s="1"/>
      <c r="M520" s="1"/>
      <c r="N520" s="1"/>
      <c r="O520" s="1"/>
      <c r="P520" s="1"/>
    </row>
    <row r="521" spans="12:16" ht="15.75" customHeight="1" x14ac:dyDescent="0.25">
      <c r="L521" s="1"/>
      <c r="M521" s="1"/>
      <c r="N521" s="1"/>
      <c r="O521" s="1"/>
      <c r="P521" s="1"/>
    </row>
    <row r="522" spans="12:16" ht="15.75" customHeight="1" x14ac:dyDescent="0.25">
      <c r="L522" s="1"/>
      <c r="M522" s="1"/>
      <c r="N522" s="1"/>
      <c r="O522" s="1"/>
      <c r="P522" s="1"/>
    </row>
    <row r="523" spans="12:16" ht="15.75" customHeight="1" x14ac:dyDescent="0.25">
      <c r="L523" s="1"/>
      <c r="M523" s="1"/>
      <c r="N523" s="1"/>
      <c r="O523" s="1"/>
      <c r="P523" s="1"/>
    </row>
    <row r="524" spans="12:16" ht="15.75" customHeight="1" x14ac:dyDescent="0.25">
      <c r="L524" s="1"/>
      <c r="M524" s="1"/>
      <c r="N524" s="1"/>
      <c r="O524" s="1"/>
      <c r="P524" s="1"/>
    </row>
    <row r="525" spans="12:16" ht="15.75" customHeight="1" x14ac:dyDescent="0.25">
      <c r="L525" s="1"/>
      <c r="M525" s="1"/>
      <c r="N525" s="1"/>
      <c r="O525" s="1"/>
      <c r="P525" s="1"/>
    </row>
    <row r="526" spans="12:16" ht="15.75" customHeight="1" x14ac:dyDescent="0.25">
      <c r="L526" s="1"/>
      <c r="M526" s="1"/>
      <c r="N526" s="1"/>
      <c r="O526" s="1"/>
      <c r="P526" s="1"/>
    </row>
    <row r="527" spans="12:16" ht="15.75" customHeight="1" x14ac:dyDescent="0.25">
      <c r="L527" s="1"/>
      <c r="M527" s="1"/>
      <c r="N527" s="1"/>
      <c r="O527" s="1"/>
      <c r="P527" s="1"/>
    </row>
    <row r="528" spans="12:16" ht="15.75" customHeight="1" x14ac:dyDescent="0.25">
      <c r="L528" s="1"/>
      <c r="M528" s="1"/>
      <c r="N528" s="1"/>
      <c r="O528" s="1"/>
      <c r="P528" s="1"/>
    </row>
    <row r="529" spans="12:16" ht="15.75" customHeight="1" x14ac:dyDescent="0.25">
      <c r="L529" s="1"/>
      <c r="M529" s="1"/>
      <c r="N529" s="1"/>
      <c r="O529" s="1"/>
      <c r="P529" s="1"/>
    </row>
    <row r="530" spans="12:16" ht="15.75" customHeight="1" x14ac:dyDescent="0.25">
      <c r="L530" s="1"/>
      <c r="M530" s="1"/>
      <c r="N530" s="1"/>
      <c r="O530" s="1"/>
      <c r="P530" s="1"/>
    </row>
    <row r="531" spans="12:16" ht="15.75" customHeight="1" x14ac:dyDescent="0.25">
      <c r="L531" s="1"/>
      <c r="M531" s="1"/>
      <c r="N531" s="1"/>
      <c r="O531" s="1"/>
      <c r="P531" s="1"/>
    </row>
    <row r="532" spans="12:16" ht="15.75" customHeight="1" x14ac:dyDescent="0.25">
      <c r="L532" s="1"/>
      <c r="M532" s="1"/>
      <c r="N532" s="1"/>
      <c r="O532" s="1"/>
      <c r="P532" s="1"/>
    </row>
    <row r="533" spans="12:16" ht="15.75" customHeight="1" x14ac:dyDescent="0.25">
      <c r="L533" s="1"/>
      <c r="M533" s="1"/>
      <c r="N533" s="1"/>
      <c r="O533" s="1"/>
      <c r="P533" s="1"/>
    </row>
    <row r="534" spans="12:16" ht="15.75" customHeight="1" x14ac:dyDescent="0.25">
      <c r="L534" s="1"/>
      <c r="M534" s="1"/>
      <c r="N534" s="1"/>
      <c r="O534" s="1"/>
      <c r="P534" s="1"/>
    </row>
    <row r="535" spans="12:16" ht="15.75" customHeight="1" x14ac:dyDescent="0.25">
      <c r="L535" s="1"/>
      <c r="M535" s="1"/>
      <c r="N535" s="1"/>
      <c r="O535" s="1"/>
      <c r="P535" s="1"/>
    </row>
    <row r="536" spans="12:16" ht="15.75" customHeight="1" x14ac:dyDescent="0.25">
      <c r="L536" s="1"/>
      <c r="M536" s="1"/>
      <c r="N536" s="1"/>
      <c r="O536" s="1"/>
      <c r="P536" s="1"/>
    </row>
    <row r="537" spans="12:16" ht="15.75" customHeight="1" x14ac:dyDescent="0.25">
      <c r="L537" s="1"/>
      <c r="M537" s="1"/>
      <c r="N537" s="1"/>
      <c r="O537" s="1"/>
      <c r="P537" s="1"/>
    </row>
    <row r="538" spans="12:16" ht="15.75" customHeight="1" x14ac:dyDescent="0.25">
      <c r="L538" s="1"/>
      <c r="M538" s="1"/>
      <c r="N538" s="1"/>
      <c r="O538" s="1"/>
      <c r="P538" s="1"/>
    </row>
    <row r="539" spans="12:16" ht="15.75" customHeight="1" x14ac:dyDescent="0.25">
      <c r="L539" s="1"/>
      <c r="M539" s="1"/>
      <c r="N539" s="1"/>
      <c r="O539" s="1"/>
      <c r="P539" s="1"/>
    </row>
    <row r="540" spans="12:16" ht="15.75" customHeight="1" x14ac:dyDescent="0.25">
      <c r="L540" s="1"/>
      <c r="M540" s="1"/>
      <c r="N540" s="1"/>
      <c r="O540" s="1"/>
      <c r="P540" s="1"/>
    </row>
    <row r="541" spans="12:16" ht="15.75" customHeight="1" x14ac:dyDescent="0.25">
      <c r="L541" s="1"/>
      <c r="M541" s="1"/>
      <c r="N541" s="1"/>
      <c r="O541" s="1"/>
      <c r="P541" s="1"/>
    </row>
    <row r="542" spans="12:16" ht="15.75" customHeight="1" x14ac:dyDescent="0.25">
      <c r="L542" s="1"/>
      <c r="M542" s="1"/>
      <c r="N542" s="1"/>
      <c r="O542" s="1"/>
      <c r="P542" s="1"/>
    </row>
    <row r="543" spans="12:16" ht="15.75" customHeight="1" x14ac:dyDescent="0.25">
      <c r="L543" s="1"/>
      <c r="M543" s="1"/>
      <c r="N543" s="1"/>
      <c r="O543" s="1"/>
      <c r="P543" s="1"/>
    </row>
    <row r="544" spans="12:16" ht="15.75" customHeight="1" x14ac:dyDescent="0.25">
      <c r="L544" s="1"/>
      <c r="M544" s="1"/>
      <c r="N544" s="1"/>
      <c r="O544" s="1"/>
      <c r="P544" s="1"/>
    </row>
    <row r="545" spans="12:16" ht="15.75" customHeight="1" x14ac:dyDescent="0.25">
      <c r="L545" s="1"/>
      <c r="M545" s="1"/>
      <c r="N545" s="1"/>
      <c r="O545" s="1"/>
      <c r="P545" s="1"/>
    </row>
    <row r="546" spans="12:16" ht="15.75" customHeight="1" x14ac:dyDescent="0.25">
      <c r="L546" s="1"/>
      <c r="M546" s="1"/>
      <c r="N546" s="1"/>
      <c r="O546" s="1"/>
      <c r="P546" s="1"/>
    </row>
    <row r="547" spans="12:16" ht="15.75" customHeight="1" x14ac:dyDescent="0.25">
      <c r="L547" s="1"/>
      <c r="M547" s="1"/>
      <c r="N547" s="1"/>
      <c r="O547" s="1"/>
      <c r="P547" s="1"/>
    </row>
    <row r="548" spans="12:16" ht="15.75" customHeight="1" x14ac:dyDescent="0.25">
      <c r="L548" s="1"/>
      <c r="M548" s="1"/>
      <c r="N548" s="1"/>
      <c r="O548" s="1"/>
      <c r="P548" s="1"/>
    </row>
    <row r="549" spans="12:16" ht="15.75" customHeight="1" x14ac:dyDescent="0.25">
      <c r="L549" s="1"/>
      <c r="M549" s="1"/>
      <c r="N549" s="1"/>
      <c r="O549" s="1"/>
      <c r="P549" s="1"/>
    </row>
    <row r="550" spans="12:16" ht="15.75" customHeight="1" x14ac:dyDescent="0.25">
      <c r="L550" s="1"/>
      <c r="M550" s="1"/>
      <c r="N550" s="1"/>
      <c r="O550" s="1"/>
      <c r="P550" s="1"/>
    </row>
    <row r="551" spans="12:16" ht="15.75" customHeight="1" x14ac:dyDescent="0.25">
      <c r="L551" s="1"/>
      <c r="M551" s="1"/>
      <c r="N551" s="1"/>
      <c r="O551" s="1"/>
      <c r="P551" s="1"/>
    </row>
    <row r="552" spans="12:16" ht="15.75" customHeight="1" x14ac:dyDescent="0.25">
      <c r="L552" s="1"/>
      <c r="M552" s="1"/>
      <c r="N552" s="1"/>
      <c r="O552" s="1"/>
      <c r="P552" s="1"/>
    </row>
    <row r="553" spans="12:16" ht="15.75" customHeight="1" x14ac:dyDescent="0.25">
      <c r="L553" s="1"/>
      <c r="M553" s="1"/>
      <c r="N553" s="1"/>
      <c r="O553" s="1"/>
      <c r="P553" s="1"/>
    </row>
    <row r="554" spans="12:16" ht="15.75" customHeight="1" x14ac:dyDescent="0.25">
      <c r="L554" s="1"/>
      <c r="M554" s="1"/>
      <c r="N554" s="1"/>
      <c r="O554" s="1"/>
      <c r="P554" s="1"/>
    </row>
    <row r="555" spans="12:16" ht="15.75" customHeight="1" x14ac:dyDescent="0.25">
      <c r="L555" s="1"/>
      <c r="M555" s="1"/>
      <c r="N555" s="1"/>
      <c r="O555" s="1"/>
      <c r="P555" s="1"/>
    </row>
    <row r="556" spans="12:16" ht="15.75" customHeight="1" x14ac:dyDescent="0.25">
      <c r="L556" s="1"/>
      <c r="M556" s="1"/>
      <c r="N556" s="1"/>
      <c r="O556" s="1"/>
      <c r="P556" s="1"/>
    </row>
    <row r="557" spans="12:16" ht="15.75" customHeight="1" x14ac:dyDescent="0.25">
      <c r="L557" s="1"/>
      <c r="M557" s="1"/>
      <c r="N557" s="1"/>
      <c r="O557" s="1"/>
      <c r="P557" s="1"/>
    </row>
    <row r="558" spans="12:16" ht="15.75" customHeight="1" x14ac:dyDescent="0.25">
      <c r="L558" s="1"/>
      <c r="M558" s="1"/>
      <c r="N558" s="1"/>
      <c r="O558" s="1"/>
      <c r="P558" s="1"/>
    </row>
    <row r="559" spans="12:16" ht="15.75" customHeight="1" x14ac:dyDescent="0.25">
      <c r="L559" s="1"/>
      <c r="M559" s="1"/>
      <c r="N559" s="1"/>
      <c r="O559" s="1"/>
      <c r="P559" s="1"/>
    </row>
    <row r="560" spans="12:16" ht="15.75" customHeight="1" x14ac:dyDescent="0.25">
      <c r="L560" s="1"/>
      <c r="M560" s="1"/>
      <c r="N560" s="1"/>
      <c r="O560" s="1"/>
      <c r="P560" s="1"/>
    </row>
    <row r="561" spans="12:16" ht="15.75" customHeight="1" x14ac:dyDescent="0.25">
      <c r="L561" s="1"/>
      <c r="M561" s="1"/>
      <c r="N561" s="1"/>
      <c r="O561" s="1"/>
      <c r="P561" s="1"/>
    </row>
    <row r="562" spans="12:16" ht="15.75" customHeight="1" x14ac:dyDescent="0.25">
      <c r="L562" s="1"/>
      <c r="M562" s="1"/>
      <c r="N562" s="1"/>
      <c r="O562" s="1"/>
      <c r="P562" s="1"/>
    </row>
    <row r="563" spans="12:16" ht="15.75" customHeight="1" x14ac:dyDescent="0.25">
      <c r="L563" s="1"/>
      <c r="M563" s="1"/>
      <c r="N563" s="1"/>
      <c r="O563" s="1"/>
      <c r="P563" s="1"/>
    </row>
    <row r="564" spans="12:16" ht="15.75" customHeight="1" x14ac:dyDescent="0.25">
      <c r="L564" s="1"/>
      <c r="M564" s="1"/>
      <c r="N564" s="1"/>
      <c r="O564" s="1"/>
      <c r="P564" s="1"/>
    </row>
    <row r="565" spans="12:16" ht="15.75" customHeight="1" x14ac:dyDescent="0.25">
      <c r="L565" s="1"/>
      <c r="M565" s="1"/>
      <c r="N565" s="1"/>
      <c r="O565" s="1"/>
      <c r="P565" s="1"/>
    </row>
    <row r="566" spans="12:16" ht="15.75" customHeight="1" x14ac:dyDescent="0.25">
      <c r="L566" s="1"/>
      <c r="M566" s="1"/>
      <c r="N566" s="1"/>
      <c r="O566" s="1"/>
      <c r="P566" s="1"/>
    </row>
    <row r="567" spans="12:16" ht="15.75" customHeight="1" x14ac:dyDescent="0.25">
      <c r="L567" s="1"/>
      <c r="M567" s="1"/>
      <c r="N567" s="1"/>
      <c r="O567" s="1"/>
      <c r="P567" s="1"/>
    </row>
    <row r="568" spans="12:16" ht="15.75" customHeight="1" x14ac:dyDescent="0.25">
      <c r="L568" s="1"/>
      <c r="M568" s="1"/>
      <c r="N568" s="1"/>
      <c r="O568" s="1"/>
      <c r="P568" s="1"/>
    </row>
    <row r="569" spans="12:16" ht="15.75" customHeight="1" x14ac:dyDescent="0.25">
      <c r="L569" s="1"/>
      <c r="M569" s="1"/>
      <c r="N569" s="1"/>
      <c r="O569" s="1"/>
      <c r="P569" s="1"/>
    </row>
    <row r="570" spans="12:16" ht="15.75" customHeight="1" x14ac:dyDescent="0.25">
      <c r="L570" s="1"/>
      <c r="M570" s="1"/>
      <c r="N570" s="1"/>
      <c r="O570" s="1"/>
      <c r="P570" s="1"/>
    </row>
    <row r="571" spans="12:16" ht="15.75" customHeight="1" x14ac:dyDescent="0.25">
      <c r="L571" s="1"/>
      <c r="M571" s="1"/>
      <c r="N571" s="1"/>
      <c r="O571" s="1"/>
      <c r="P571" s="1"/>
    </row>
    <row r="572" spans="12:16" ht="15.75" customHeight="1" x14ac:dyDescent="0.25">
      <c r="L572" s="1"/>
      <c r="M572" s="1"/>
      <c r="N572" s="1"/>
      <c r="O572" s="1"/>
      <c r="P572" s="1"/>
    </row>
    <row r="573" spans="12:16" ht="15.75" customHeight="1" x14ac:dyDescent="0.25">
      <c r="L573" s="1"/>
      <c r="M573" s="1"/>
      <c r="N573" s="1"/>
      <c r="O573" s="1"/>
      <c r="P573" s="1"/>
    </row>
    <row r="574" spans="12:16" ht="15.75" customHeight="1" x14ac:dyDescent="0.25">
      <c r="L574" s="1"/>
      <c r="M574" s="1"/>
      <c r="N574" s="1"/>
      <c r="O574" s="1"/>
      <c r="P574" s="1"/>
    </row>
    <row r="575" spans="12:16" ht="15.75" customHeight="1" x14ac:dyDescent="0.25">
      <c r="L575" s="1"/>
      <c r="M575" s="1"/>
      <c r="N575" s="1"/>
      <c r="O575" s="1"/>
      <c r="P575" s="1"/>
    </row>
    <row r="576" spans="12:16" ht="15.75" customHeight="1" x14ac:dyDescent="0.25">
      <c r="L576" s="1"/>
      <c r="M576" s="1"/>
      <c r="N576" s="1"/>
      <c r="O576" s="1"/>
      <c r="P576" s="1"/>
    </row>
    <row r="577" spans="12:16" ht="15.75" customHeight="1" x14ac:dyDescent="0.25">
      <c r="L577" s="1"/>
      <c r="M577" s="1"/>
      <c r="N577" s="1"/>
      <c r="O577" s="1"/>
      <c r="P577" s="1"/>
    </row>
    <row r="578" spans="12:16" ht="15.75" customHeight="1" x14ac:dyDescent="0.25">
      <c r="L578" s="1"/>
      <c r="M578" s="1"/>
      <c r="N578" s="1"/>
      <c r="O578" s="1"/>
      <c r="P578" s="1"/>
    </row>
    <row r="579" spans="12:16" ht="15.75" customHeight="1" x14ac:dyDescent="0.25">
      <c r="L579" s="1"/>
      <c r="M579" s="1"/>
      <c r="N579" s="1"/>
      <c r="O579" s="1"/>
      <c r="P579" s="1"/>
    </row>
    <row r="580" spans="12:16" ht="15.75" customHeight="1" x14ac:dyDescent="0.25">
      <c r="L580" s="1"/>
      <c r="M580" s="1"/>
      <c r="N580" s="1"/>
      <c r="O580" s="1"/>
      <c r="P580" s="1"/>
    </row>
    <row r="581" spans="12:16" ht="15.75" customHeight="1" x14ac:dyDescent="0.25">
      <c r="L581" s="1"/>
      <c r="M581" s="1"/>
      <c r="N581" s="1"/>
      <c r="O581" s="1"/>
      <c r="P581" s="1"/>
    </row>
    <row r="582" spans="12:16" ht="15.75" customHeight="1" x14ac:dyDescent="0.25">
      <c r="L582" s="1"/>
      <c r="M582" s="1"/>
      <c r="N582" s="1"/>
      <c r="O582" s="1"/>
      <c r="P582" s="1"/>
    </row>
    <row r="583" spans="12:16" ht="15.75" customHeight="1" x14ac:dyDescent="0.25">
      <c r="L583" s="1"/>
      <c r="M583" s="1"/>
      <c r="N583" s="1"/>
      <c r="O583" s="1"/>
      <c r="P583" s="1"/>
    </row>
    <row r="584" spans="12:16" ht="15.75" customHeight="1" x14ac:dyDescent="0.25">
      <c r="L584" s="1"/>
      <c r="M584" s="1"/>
      <c r="N584" s="1"/>
      <c r="O584" s="1"/>
      <c r="P584" s="1"/>
    </row>
    <row r="585" spans="12:16" ht="15.75" customHeight="1" x14ac:dyDescent="0.25">
      <c r="L585" s="1"/>
      <c r="M585" s="1"/>
      <c r="N585" s="1"/>
      <c r="O585" s="1"/>
      <c r="P585" s="1"/>
    </row>
    <row r="586" spans="12:16" ht="15.75" customHeight="1" x14ac:dyDescent="0.25">
      <c r="L586" s="1"/>
      <c r="M586" s="1"/>
      <c r="N586" s="1"/>
      <c r="O586" s="1"/>
      <c r="P586" s="1"/>
    </row>
    <row r="587" spans="12:16" ht="15.75" customHeight="1" x14ac:dyDescent="0.25">
      <c r="L587" s="1"/>
      <c r="M587" s="1"/>
      <c r="N587" s="1"/>
      <c r="O587" s="1"/>
      <c r="P587" s="1"/>
    </row>
    <row r="588" spans="12:16" ht="15.75" customHeight="1" x14ac:dyDescent="0.25">
      <c r="L588" s="1"/>
      <c r="M588" s="1"/>
      <c r="N588" s="1"/>
      <c r="O588" s="1"/>
      <c r="P588" s="1"/>
    </row>
    <row r="589" spans="12:16" ht="15.75" customHeight="1" x14ac:dyDescent="0.25">
      <c r="L589" s="1"/>
      <c r="M589" s="1"/>
      <c r="N589" s="1"/>
      <c r="O589" s="1"/>
      <c r="P589" s="1"/>
    </row>
    <row r="590" spans="12:16" ht="15.75" customHeight="1" x14ac:dyDescent="0.25">
      <c r="L590" s="1"/>
      <c r="M590" s="1"/>
      <c r="N590" s="1"/>
      <c r="O590" s="1"/>
      <c r="P590" s="1"/>
    </row>
    <row r="591" spans="12:16" ht="15.75" customHeight="1" x14ac:dyDescent="0.25">
      <c r="L591" s="1"/>
      <c r="M591" s="1"/>
      <c r="N591" s="1"/>
      <c r="O591" s="1"/>
      <c r="P591" s="1"/>
    </row>
    <row r="592" spans="12:16" ht="15.75" customHeight="1" x14ac:dyDescent="0.25">
      <c r="L592" s="1"/>
      <c r="M592" s="1"/>
      <c r="N592" s="1"/>
      <c r="O592" s="1"/>
      <c r="P592" s="1"/>
    </row>
    <row r="593" spans="12:16" ht="15.75" customHeight="1" x14ac:dyDescent="0.25">
      <c r="L593" s="1"/>
      <c r="M593" s="1"/>
      <c r="N593" s="1"/>
      <c r="O593" s="1"/>
      <c r="P593" s="1"/>
    </row>
    <row r="594" spans="12:16" ht="15.75" customHeight="1" x14ac:dyDescent="0.25">
      <c r="L594" s="1"/>
      <c r="M594" s="1"/>
      <c r="N594" s="1"/>
      <c r="O594" s="1"/>
      <c r="P594" s="1"/>
    </row>
    <row r="595" spans="12:16" ht="15.75" customHeight="1" x14ac:dyDescent="0.25">
      <c r="L595" s="1"/>
      <c r="M595" s="1"/>
      <c r="N595" s="1"/>
      <c r="O595" s="1"/>
      <c r="P595" s="1"/>
    </row>
    <row r="596" spans="12:16" ht="15.75" customHeight="1" x14ac:dyDescent="0.25">
      <c r="L596" s="1"/>
      <c r="M596" s="1"/>
      <c r="N596" s="1"/>
      <c r="O596" s="1"/>
      <c r="P596" s="1"/>
    </row>
    <row r="597" spans="12:16" ht="15.75" customHeight="1" x14ac:dyDescent="0.25">
      <c r="L597" s="1"/>
      <c r="M597" s="1"/>
      <c r="N597" s="1"/>
      <c r="O597" s="1"/>
      <c r="P597" s="1"/>
    </row>
    <row r="598" spans="12:16" ht="15.75" customHeight="1" x14ac:dyDescent="0.25">
      <c r="L598" s="1"/>
      <c r="M598" s="1"/>
      <c r="N598" s="1"/>
      <c r="O598" s="1"/>
      <c r="P598" s="1"/>
    </row>
    <row r="599" spans="12:16" ht="15.75" customHeight="1" x14ac:dyDescent="0.25">
      <c r="L599" s="1"/>
      <c r="M599" s="1"/>
      <c r="N599" s="1"/>
      <c r="O599" s="1"/>
      <c r="P599" s="1"/>
    </row>
    <row r="600" spans="12:16" ht="15.75" customHeight="1" x14ac:dyDescent="0.25">
      <c r="L600" s="1"/>
      <c r="M600" s="1"/>
      <c r="N600" s="1"/>
      <c r="O600" s="1"/>
      <c r="P600" s="1"/>
    </row>
    <row r="601" spans="12:16" ht="15.75" customHeight="1" x14ac:dyDescent="0.25">
      <c r="L601" s="1"/>
      <c r="M601" s="1"/>
      <c r="N601" s="1"/>
      <c r="O601" s="1"/>
      <c r="P601" s="1"/>
    </row>
    <row r="602" spans="12:16" ht="15.75" customHeight="1" x14ac:dyDescent="0.25">
      <c r="L602" s="1"/>
      <c r="M602" s="1"/>
      <c r="N602" s="1"/>
      <c r="O602" s="1"/>
      <c r="P602" s="1"/>
    </row>
    <row r="603" spans="12:16" ht="15.75" customHeight="1" x14ac:dyDescent="0.25">
      <c r="L603" s="1"/>
      <c r="M603" s="1"/>
      <c r="N603" s="1"/>
      <c r="O603" s="1"/>
      <c r="P603" s="1"/>
    </row>
    <row r="604" spans="12:16" ht="15.75" customHeight="1" x14ac:dyDescent="0.25">
      <c r="L604" s="1"/>
      <c r="M604" s="1"/>
      <c r="N604" s="1"/>
      <c r="O604" s="1"/>
      <c r="P604" s="1"/>
    </row>
    <row r="605" spans="12:16" ht="15.75" customHeight="1" x14ac:dyDescent="0.25">
      <c r="L605" s="1"/>
      <c r="M605" s="1"/>
      <c r="N605" s="1"/>
      <c r="O605" s="1"/>
      <c r="P605" s="1"/>
    </row>
    <row r="606" spans="12:16" ht="15.75" customHeight="1" x14ac:dyDescent="0.25">
      <c r="L606" s="1"/>
      <c r="M606" s="1"/>
      <c r="N606" s="1"/>
      <c r="O606" s="1"/>
      <c r="P606" s="1"/>
    </row>
    <row r="607" spans="12:16" ht="15.75" customHeight="1" x14ac:dyDescent="0.25">
      <c r="L607" s="1"/>
      <c r="M607" s="1"/>
      <c r="N607" s="1"/>
      <c r="O607" s="1"/>
      <c r="P607" s="1"/>
    </row>
    <row r="608" spans="12:16" ht="15.75" customHeight="1" x14ac:dyDescent="0.25">
      <c r="L608" s="1"/>
      <c r="M608" s="1"/>
      <c r="N608" s="1"/>
      <c r="O608" s="1"/>
      <c r="P608" s="1"/>
    </row>
    <row r="609" spans="12:16" ht="15.75" customHeight="1" x14ac:dyDescent="0.25">
      <c r="L609" s="1"/>
      <c r="M609" s="1"/>
      <c r="N609" s="1"/>
      <c r="O609" s="1"/>
      <c r="P609" s="1"/>
    </row>
    <row r="610" spans="12:16" ht="15.75" customHeight="1" x14ac:dyDescent="0.25">
      <c r="L610" s="1"/>
      <c r="M610" s="1"/>
      <c r="N610" s="1"/>
      <c r="O610" s="1"/>
      <c r="P610" s="1"/>
    </row>
    <row r="611" spans="12:16" ht="15.75" customHeight="1" x14ac:dyDescent="0.25">
      <c r="L611" s="1"/>
      <c r="M611" s="1"/>
      <c r="N611" s="1"/>
      <c r="O611" s="1"/>
      <c r="P611" s="1"/>
    </row>
    <row r="612" spans="12:16" ht="15.75" customHeight="1" x14ac:dyDescent="0.25">
      <c r="L612" s="1"/>
      <c r="M612" s="1"/>
      <c r="N612" s="1"/>
      <c r="O612" s="1"/>
      <c r="P612" s="1"/>
    </row>
    <row r="613" spans="12:16" ht="15.75" customHeight="1" x14ac:dyDescent="0.25">
      <c r="L613" s="1"/>
      <c r="M613" s="1"/>
      <c r="N613" s="1"/>
      <c r="O613" s="1"/>
      <c r="P613" s="1"/>
    </row>
    <row r="614" spans="12:16" ht="15.75" customHeight="1" x14ac:dyDescent="0.25">
      <c r="L614" s="1"/>
      <c r="M614" s="1"/>
      <c r="N614" s="1"/>
      <c r="O614" s="1"/>
      <c r="P614" s="1"/>
    </row>
    <row r="615" spans="12:16" ht="15.75" customHeight="1" x14ac:dyDescent="0.25">
      <c r="L615" s="1"/>
      <c r="M615" s="1"/>
      <c r="N615" s="1"/>
      <c r="O615" s="1"/>
      <c r="P615" s="1"/>
    </row>
    <row r="616" spans="12:16" ht="15.75" customHeight="1" x14ac:dyDescent="0.25">
      <c r="L616" s="1"/>
      <c r="M616" s="1"/>
      <c r="N616" s="1"/>
      <c r="O616" s="1"/>
      <c r="P616" s="1"/>
    </row>
    <row r="617" spans="12:16" ht="15.75" customHeight="1" x14ac:dyDescent="0.25">
      <c r="L617" s="1"/>
      <c r="M617" s="1"/>
      <c r="N617" s="1"/>
      <c r="O617" s="1"/>
      <c r="P617" s="1"/>
    </row>
    <row r="618" spans="12:16" ht="15.75" customHeight="1" x14ac:dyDescent="0.25">
      <c r="L618" s="1"/>
      <c r="M618" s="1"/>
      <c r="N618" s="1"/>
      <c r="O618" s="1"/>
      <c r="P618" s="1"/>
    </row>
    <row r="619" spans="12:16" ht="15.75" customHeight="1" x14ac:dyDescent="0.25">
      <c r="L619" s="1"/>
      <c r="M619" s="1"/>
      <c r="N619" s="1"/>
      <c r="O619" s="1"/>
      <c r="P619" s="1"/>
    </row>
    <row r="620" spans="12:16" ht="15.75" customHeight="1" x14ac:dyDescent="0.25">
      <c r="L620" s="1"/>
      <c r="M620" s="1"/>
      <c r="N620" s="1"/>
      <c r="O620" s="1"/>
      <c r="P620" s="1"/>
    </row>
    <row r="621" spans="12:16" ht="15.75" customHeight="1" x14ac:dyDescent="0.25">
      <c r="L621" s="1"/>
      <c r="M621" s="1"/>
      <c r="N621" s="1"/>
      <c r="O621" s="1"/>
      <c r="P621" s="1"/>
    </row>
    <row r="622" spans="12:16" ht="15.75" customHeight="1" x14ac:dyDescent="0.25">
      <c r="L622" s="1"/>
      <c r="M622" s="1"/>
      <c r="N622" s="1"/>
      <c r="O622" s="1"/>
      <c r="P622" s="1"/>
    </row>
    <row r="623" spans="12:16" ht="15.75" customHeight="1" x14ac:dyDescent="0.25">
      <c r="L623" s="1"/>
      <c r="M623" s="1"/>
      <c r="N623" s="1"/>
      <c r="O623" s="1"/>
      <c r="P623" s="1"/>
    </row>
    <row r="624" spans="12:16" ht="15.75" customHeight="1" x14ac:dyDescent="0.25">
      <c r="L624" s="1"/>
      <c r="M624" s="1"/>
      <c r="N624" s="1"/>
      <c r="O624" s="1"/>
      <c r="P624" s="1"/>
    </row>
    <row r="625" spans="12:16" ht="15.75" customHeight="1" x14ac:dyDescent="0.25">
      <c r="L625" s="1"/>
      <c r="M625" s="1"/>
      <c r="N625" s="1"/>
      <c r="O625" s="1"/>
      <c r="P625" s="1"/>
    </row>
    <row r="626" spans="12:16" ht="15.75" customHeight="1" x14ac:dyDescent="0.25">
      <c r="L626" s="1"/>
      <c r="M626" s="1"/>
      <c r="N626" s="1"/>
      <c r="O626" s="1"/>
      <c r="P626" s="1"/>
    </row>
    <row r="627" spans="12:16" ht="15.75" customHeight="1" x14ac:dyDescent="0.25">
      <c r="L627" s="1"/>
      <c r="M627" s="1"/>
      <c r="N627" s="1"/>
      <c r="O627" s="1"/>
      <c r="P627" s="1"/>
    </row>
    <row r="628" spans="12:16" ht="15.75" customHeight="1" x14ac:dyDescent="0.25">
      <c r="L628" s="1"/>
      <c r="M628" s="1"/>
      <c r="N628" s="1"/>
      <c r="O628" s="1"/>
      <c r="P628" s="1"/>
    </row>
    <row r="629" spans="12:16" ht="15.75" customHeight="1" x14ac:dyDescent="0.25">
      <c r="L629" s="1"/>
      <c r="M629" s="1"/>
      <c r="N629" s="1"/>
      <c r="O629" s="1"/>
      <c r="P629" s="1"/>
    </row>
    <row r="630" spans="12:16" ht="15.75" customHeight="1" x14ac:dyDescent="0.25">
      <c r="L630" s="1"/>
      <c r="M630" s="1"/>
      <c r="N630" s="1"/>
      <c r="O630" s="1"/>
      <c r="P630" s="1"/>
    </row>
    <row r="631" spans="12:16" ht="15.75" customHeight="1" x14ac:dyDescent="0.25">
      <c r="L631" s="1"/>
      <c r="M631" s="1"/>
      <c r="N631" s="1"/>
      <c r="O631" s="1"/>
      <c r="P631" s="1"/>
    </row>
    <row r="632" spans="12:16" ht="15.75" customHeight="1" x14ac:dyDescent="0.25">
      <c r="L632" s="1"/>
      <c r="M632" s="1"/>
      <c r="N632" s="1"/>
      <c r="O632" s="1"/>
      <c r="P632" s="1"/>
    </row>
    <row r="633" spans="12:16" ht="15.75" customHeight="1" x14ac:dyDescent="0.25">
      <c r="L633" s="1"/>
      <c r="M633" s="1"/>
      <c r="N633" s="1"/>
      <c r="O633" s="1"/>
      <c r="P633" s="1"/>
    </row>
    <row r="634" spans="12:16" ht="15.75" customHeight="1" x14ac:dyDescent="0.25">
      <c r="L634" s="1"/>
      <c r="M634" s="1"/>
      <c r="N634" s="1"/>
      <c r="O634" s="1"/>
      <c r="P634" s="1"/>
    </row>
    <row r="635" spans="12:16" ht="15.75" customHeight="1" x14ac:dyDescent="0.25">
      <c r="L635" s="1"/>
      <c r="M635" s="1"/>
      <c r="N635" s="1"/>
      <c r="O635" s="1"/>
      <c r="P635" s="1"/>
    </row>
    <row r="636" spans="12:16" ht="15.75" customHeight="1" x14ac:dyDescent="0.25">
      <c r="L636" s="1"/>
      <c r="M636" s="1"/>
      <c r="N636" s="1"/>
      <c r="O636" s="1"/>
      <c r="P636" s="1"/>
    </row>
    <row r="637" spans="12:16" ht="15.75" customHeight="1" x14ac:dyDescent="0.25">
      <c r="L637" s="1"/>
      <c r="M637" s="1"/>
      <c r="N637" s="1"/>
      <c r="O637" s="1"/>
      <c r="P637" s="1"/>
    </row>
    <row r="638" spans="12:16" ht="15.75" customHeight="1" x14ac:dyDescent="0.25">
      <c r="L638" s="1"/>
      <c r="M638" s="1"/>
      <c r="N638" s="1"/>
      <c r="O638" s="1"/>
      <c r="P638" s="1"/>
    </row>
    <row r="639" spans="12:16" ht="15.75" customHeight="1" x14ac:dyDescent="0.25">
      <c r="L639" s="1"/>
      <c r="M639" s="1"/>
      <c r="N639" s="1"/>
      <c r="O639" s="1"/>
      <c r="P639" s="1"/>
    </row>
    <row r="640" spans="12:16" ht="15.75" customHeight="1" x14ac:dyDescent="0.25">
      <c r="L640" s="1"/>
      <c r="M640" s="1"/>
      <c r="N640" s="1"/>
      <c r="O640" s="1"/>
      <c r="P640" s="1"/>
    </row>
    <row r="641" spans="12:16" ht="15.75" customHeight="1" x14ac:dyDescent="0.25">
      <c r="L641" s="1"/>
      <c r="M641" s="1"/>
      <c r="N641" s="1"/>
      <c r="O641" s="1"/>
      <c r="P641" s="1"/>
    </row>
    <row r="642" spans="12:16" ht="15.75" customHeight="1" x14ac:dyDescent="0.25">
      <c r="L642" s="1"/>
      <c r="M642" s="1"/>
      <c r="N642" s="1"/>
      <c r="O642" s="1"/>
      <c r="P642" s="1"/>
    </row>
    <row r="643" spans="12:16" ht="15.75" customHeight="1" x14ac:dyDescent="0.25">
      <c r="L643" s="1"/>
      <c r="M643" s="1"/>
      <c r="N643" s="1"/>
      <c r="O643" s="1"/>
      <c r="P643" s="1"/>
    </row>
    <row r="644" spans="12:16" ht="15.75" customHeight="1" x14ac:dyDescent="0.25">
      <c r="L644" s="1"/>
      <c r="M644" s="1"/>
      <c r="N644" s="1"/>
      <c r="O644" s="1"/>
      <c r="P644" s="1"/>
    </row>
    <row r="645" spans="12:16" ht="15.75" customHeight="1" x14ac:dyDescent="0.25">
      <c r="L645" s="1"/>
      <c r="M645" s="1"/>
      <c r="N645" s="1"/>
      <c r="O645" s="1"/>
      <c r="P645" s="1"/>
    </row>
    <row r="646" spans="12:16" ht="15.75" customHeight="1" x14ac:dyDescent="0.25">
      <c r="L646" s="1"/>
      <c r="M646" s="1"/>
      <c r="N646" s="1"/>
      <c r="O646" s="1"/>
      <c r="P646" s="1"/>
    </row>
    <row r="647" spans="12:16" ht="15.75" customHeight="1" x14ac:dyDescent="0.25">
      <c r="L647" s="1"/>
      <c r="M647" s="1"/>
      <c r="N647" s="1"/>
      <c r="O647" s="1"/>
      <c r="P647" s="1"/>
    </row>
    <row r="648" spans="12:16" ht="15.75" customHeight="1" x14ac:dyDescent="0.25">
      <c r="L648" s="1"/>
      <c r="M648" s="1"/>
      <c r="N648" s="1"/>
      <c r="O648" s="1"/>
      <c r="P648" s="1"/>
    </row>
    <row r="649" spans="12:16" ht="15.75" customHeight="1" x14ac:dyDescent="0.25">
      <c r="L649" s="1"/>
      <c r="M649" s="1"/>
      <c r="N649" s="1"/>
      <c r="O649" s="1"/>
      <c r="P649" s="1"/>
    </row>
    <row r="650" spans="12:16" ht="15.75" customHeight="1" x14ac:dyDescent="0.25">
      <c r="L650" s="1"/>
      <c r="M650" s="1"/>
      <c r="N650" s="1"/>
      <c r="O650" s="1"/>
      <c r="P650" s="1"/>
    </row>
    <row r="651" spans="12:16" ht="15.75" customHeight="1" x14ac:dyDescent="0.25">
      <c r="L651" s="1"/>
      <c r="M651" s="1"/>
      <c r="N651" s="1"/>
      <c r="O651" s="1"/>
      <c r="P651" s="1"/>
    </row>
    <row r="652" spans="12:16" ht="15.75" customHeight="1" x14ac:dyDescent="0.25">
      <c r="L652" s="1"/>
      <c r="M652" s="1"/>
      <c r="N652" s="1"/>
      <c r="O652" s="1"/>
      <c r="P652" s="1"/>
    </row>
    <row r="653" spans="12:16" ht="15.75" customHeight="1" x14ac:dyDescent="0.25">
      <c r="L653" s="1"/>
      <c r="M653" s="1"/>
      <c r="N653" s="1"/>
      <c r="O653" s="1"/>
      <c r="P653" s="1"/>
    </row>
    <row r="654" spans="12:16" ht="15.75" customHeight="1" x14ac:dyDescent="0.25">
      <c r="L654" s="1"/>
      <c r="M654" s="1"/>
      <c r="N654" s="1"/>
      <c r="O654" s="1"/>
      <c r="P654" s="1"/>
    </row>
    <row r="655" spans="12:16" ht="15.75" customHeight="1" x14ac:dyDescent="0.25">
      <c r="L655" s="1"/>
      <c r="M655" s="1"/>
      <c r="N655" s="1"/>
      <c r="O655" s="1"/>
      <c r="P655" s="1"/>
    </row>
    <row r="656" spans="12:16" ht="15.75" customHeight="1" x14ac:dyDescent="0.25">
      <c r="L656" s="1"/>
      <c r="M656" s="1"/>
      <c r="N656" s="1"/>
      <c r="O656" s="1"/>
      <c r="P656" s="1"/>
    </row>
    <row r="657" spans="12:16" ht="15.75" customHeight="1" x14ac:dyDescent="0.25">
      <c r="L657" s="1"/>
      <c r="M657" s="1"/>
      <c r="N657" s="1"/>
      <c r="O657" s="1"/>
      <c r="P657" s="1"/>
    </row>
    <row r="658" spans="12:16" ht="15.75" customHeight="1" x14ac:dyDescent="0.25">
      <c r="L658" s="1"/>
      <c r="M658" s="1"/>
      <c r="N658" s="1"/>
      <c r="O658" s="1"/>
      <c r="P658" s="1"/>
    </row>
    <row r="659" spans="12:16" ht="15.75" customHeight="1" x14ac:dyDescent="0.25">
      <c r="L659" s="1"/>
      <c r="M659" s="1"/>
      <c r="N659" s="1"/>
      <c r="O659" s="1"/>
      <c r="P659" s="1"/>
    </row>
    <row r="660" spans="12:16" ht="15.75" customHeight="1" x14ac:dyDescent="0.25">
      <c r="L660" s="1"/>
      <c r="M660" s="1"/>
      <c r="N660" s="1"/>
      <c r="O660" s="1"/>
      <c r="P660" s="1"/>
    </row>
    <row r="661" spans="12:16" ht="15.75" customHeight="1" x14ac:dyDescent="0.25">
      <c r="L661" s="1"/>
      <c r="M661" s="1"/>
      <c r="N661" s="1"/>
      <c r="O661" s="1"/>
      <c r="P661" s="1"/>
    </row>
    <row r="662" spans="12:16" ht="15.75" customHeight="1" x14ac:dyDescent="0.25">
      <c r="L662" s="1"/>
      <c r="M662" s="1"/>
      <c r="N662" s="1"/>
      <c r="O662" s="1"/>
      <c r="P662" s="1"/>
    </row>
    <row r="663" spans="12:16" ht="15.75" customHeight="1" x14ac:dyDescent="0.25">
      <c r="L663" s="1"/>
      <c r="M663" s="1"/>
      <c r="N663" s="1"/>
      <c r="O663" s="1"/>
      <c r="P663" s="1"/>
    </row>
    <row r="664" spans="12:16" ht="15.75" customHeight="1" x14ac:dyDescent="0.25">
      <c r="L664" s="1"/>
      <c r="M664" s="1"/>
      <c r="N664" s="1"/>
      <c r="O664" s="1"/>
      <c r="P664" s="1"/>
    </row>
    <row r="665" spans="12:16" ht="15.75" customHeight="1" x14ac:dyDescent="0.25">
      <c r="L665" s="1"/>
      <c r="M665" s="1"/>
      <c r="N665" s="1"/>
      <c r="O665" s="1"/>
      <c r="P665" s="1"/>
    </row>
    <row r="666" spans="12:16" ht="15.75" customHeight="1" x14ac:dyDescent="0.25">
      <c r="L666" s="1"/>
      <c r="M666" s="1"/>
      <c r="N666" s="1"/>
      <c r="O666" s="1"/>
      <c r="P666" s="1"/>
    </row>
    <row r="667" spans="12:16" ht="15.75" customHeight="1" x14ac:dyDescent="0.25">
      <c r="L667" s="1"/>
      <c r="M667" s="1"/>
      <c r="N667" s="1"/>
      <c r="O667" s="1"/>
      <c r="P667" s="1"/>
    </row>
    <row r="668" spans="12:16" ht="15.75" customHeight="1" x14ac:dyDescent="0.25">
      <c r="L668" s="1"/>
      <c r="M668" s="1"/>
      <c r="N668" s="1"/>
      <c r="O668" s="1"/>
      <c r="P668" s="1"/>
    </row>
    <row r="669" spans="12:16" ht="15.75" customHeight="1" x14ac:dyDescent="0.25">
      <c r="L669" s="1"/>
      <c r="M669" s="1"/>
      <c r="N669" s="1"/>
      <c r="O669" s="1"/>
      <c r="P669" s="1"/>
    </row>
    <row r="670" spans="12:16" ht="15.75" customHeight="1" x14ac:dyDescent="0.25">
      <c r="L670" s="1"/>
      <c r="M670" s="1"/>
      <c r="N670" s="1"/>
      <c r="O670" s="1"/>
      <c r="P670" s="1"/>
    </row>
    <row r="671" spans="12:16" ht="15.75" customHeight="1" x14ac:dyDescent="0.25">
      <c r="L671" s="1"/>
      <c r="M671" s="1"/>
      <c r="N671" s="1"/>
      <c r="O671" s="1"/>
      <c r="P671" s="1"/>
    </row>
    <row r="672" spans="12:16" ht="15.75" customHeight="1" x14ac:dyDescent="0.25">
      <c r="L672" s="1"/>
      <c r="M672" s="1"/>
      <c r="N672" s="1"/>
      <c r="O672" s="1"/>
      <c r="P672" s="1"/>
    </row>
    <row r="673" spans="12:16" ht="15.75" customHeight="1" x14ac:dyDescent="0.25">
      <c r="L673" s="1"/>
      <c r="M673" s="1"/>
      <c r="N673" s="1"/>
      <c r="O673" s="1"/>
      <c r="P673" s="1"/>
    </row>
    <row r="674" spans="12:16" ht="15.75" customHeight="1" x14ac:dyDescent="0.25">
      <c r="L674" s="1"/>
      <c r="M674" s="1"/>
      <c r="N674" s="1"/>
      <c r="O674" s="1"/>
      <c r="P674" s="1"/>
    </row>
    <row r="675" spans="12:16" ht="15.75" customHeight="1" x14ac:dyDescent="0.25">
      <c r="L675" s="1"/>
      <c r="M675" s="1"/>
      <c r="N675" s="1"/>
      <c r="O675" s="1"/>
      <c r="P675" s="1"/>
    </row>
    <row r="676" spans="12:16" ht="15.75" customHeight="1" x14ac:dyDescent="0.25">
      <c r="L676" s="1"/>
      <c r="M676" s="1"/>
      <c r="N676" s="1"/>
      <c r="O676" s="1"/>
      <c r="P676" s="1"/>
    </row>
    <row r="677" spans="12:16" ht="15.75" customHeight="1" x14ac:dyDescent="0.25">
      <c r="L677" s="1"/>
      <c r="M677" s="1"/>
      <c r="N677" s="1"/>
      <c r="O677" s="1"/>
      <c r="P677" s="1"/>
    </row>
    <row r="678" spans="12:16" ht="15.75" customHeight="1" x14ac:dyDescent="0.25">
      <c r="L678" s="1"/>
      <c r="M678" s="1"/>
      <c r="N678" s="1"/>
      <c r="O678" s="1"/>
      <c r="P678" s="1"/>
    </row>
    <row r="679" spans="12:16" ht="15.75" customHeight="1" x14ac:dyDescent="0.25">
      <c r="L679" s="1"/>
      <c r="M679" s="1"/>
      <c r="N679" s="1"/>
      <c r="O679" s="1"/>
      <c r="P679" s="1"/>
    </row>
    <row r="680" spans="12:16" ht="15.75" customHeight="1" x14ac:dyDescent="0.25">
      <c r="L680" s="1"/>
      <c r="M680" s="1"/>
      <c r="N680" s="1"/>
      <c r="O680" s="1"/>
      <c r="P680" s="1"/>
    </row>
    <row r="681" spans="12:16" ht="15.75" customHeight="1" x14ac:dyDescent="0.25">
      <c r="L681" s="1"/>
      <c r="M681" s="1"/>
      <c r="N681" s="1"/>
      <c r="O681" s="1"/>
      <c r="P681" s="1"/>
    </row>
    <row r="682" spans="12:16" ht="15.75" customHeight="1" x14ac:dyDescent="0.25">
      <c r="L682" s="1"/>
      <c r="M682" s="1"/>
      <c r="N682" s="1"/>
      <c r="O682" s="1"/>
      <c r="P682" s="1"/>
    </row>
    <row r="683" spans="12:16" ht="15.75" customHeight="1" x14ac:dyDescent="0.25">
      <c r="L683" s="1"/>
      <c r="M683" s="1"/>
      <c r="N683" s="1"/>
      <c r="O683" s="1"/>
      <c r="P683" s="1"/>
    </row>
    <row r="684" spans="12:16" ht="15.75" customHeight="1" x14ac:dyDescent="0.25">
      <c r="L684" s="1"/>
      <c r="M684" s="1"/>
      <c r="N684" s="1"/>
      <c r="O684" s="1"/>
      <c r="P684" s="1"/>
    </row>
    <row r="685" spans="12:16" ht="15.75" customHeight="1" x14ac:dyDescent="0.25">
      <c r="L685" s="1"/>
      <c r="M685" s="1"/>
      <c r="N685" s="1"/>
      <c r="O685" s="1"/>
      <c r="P685" s="1"/>
    </row>
    <row r="686" spans="12:16" ht="15.75" customHeight="1" x14ac:dyDescent="0.25">
      <c r="L686" s="1"/>
      <c r="M686" s="1"/>
      <c r="N686" s="1"/>
      <c r="O686" s="1"/>
      <c r="P686" s="1"/>
    </row>
    <row r="687" spans="12:16" ht="15.75" customHeight="1" x14ac:dyDescent="0.25">
      <c r="L687" s="1"/>
      <c r="M687" s="1"/>
      <c r="N687" s="1"/>
      <c r="O687" s="1"/>
      <c r="P687" s="1"/>
    </row>
    <row r="688" spans="12:16" ht="15.75" customHeight="1" x14ac:dyDescent="0.25">
      <c r="L688" s="1"/>
      <c r="M688" s="1"/>
      <c r="N688" s="1"/>
      <c r="O688" s="1"/>
      <c r="P688" s="1"/>
    </row>
    <row r="689" spans="12:16" ht="15.75" customHeight="1" x14ac:dyDescent="0.25">
      <c r="L689" s="1"/>
      <c r="M689" s="1"/>
      <c r="N689" s="1"/>
      <c r="O689" s="1"/>
      <c r="P689" s="1"/>
    </row>
    <row r="690" spans="12:16" ht="15.75" customHeight="1" x14ac:dyDescent="0.25">
      <c r="L690" s="1"/>
      <c r="M690" s="1"/>
      <c r="N690" s="1"/>
      <c r="O690" s="1"/>
      <c r="P690" s="1"/>
    </row>
    <row r="691" spans="12:16" ht="15.75" customHeight="1" x14ac:dyDescent="0.25">
      <c r="L691" s="1"/>
      <c r="M691" s="1"/>
      <c r="N691" s="1"/>
      <c r="O691" s="1"/>
      <c r="P691" s="1"/>
    </row>
    <row r="692" spans="12:16" ht="15.75" customHeight="1" x14ac:dyDescent="0.25">
      <c r="L692" s="1"/>
      <c r="M692" s="1"/>
      <c r="N692" s="1"/>
      <c r="O692" s="1"/>
      <c r="P692" s="1"/>
    </row>
    <row r="693" spans="12:16" ht="15.75" customHeight="1" x14ac:dyDescent="0.25">
      <c r="L693" s="1"/>
      <c r="M693" s="1"/>
      <c r="N693" s="1"/>
      <c r="O693" s="1"/>
      <c r="P693" s="1"/>
    </row>
    <row r="694" spans="12:16" ht="15.75" customHeight="1" x14ac:dyDescent="0.25">
      <c r="L694" s="1"/>
      <c r="M694" s="1"/>
      <c r="N694" s="1"/>
      <c r="O694" s="1"/>
      <c r="P694" s="1"/>
    </row>
    <row r="695" spans="12:16" ht="15.75" customHeight="1" x14ac:dyDescent="0.25">
      <c r="L695" s="1"/>
      <c r="M695" s="1"/>
      <c r="N695" s="1"/>
      <c r="O695" s="1"/>
      <c r="P695" s="1"/>
    </row>
    <row r="696" spans="12:16" ht="15.75" customHeight="1" x14ac:dyDescent="0.25">
      <c r="L696" s="1"/>
      <c r="M696" s="1"/>
      <c r="N696" s="1"/>
      <c r="O696" s="1"/>
      <c r="P696" s="1"/>
    </row>
    <row r="697" spans="12:16" ht="15.75" customHeight="1" x14ac:dyDescent="0.25">
      <c r="L697" s="1"/>
      <c r="M697" s="1"/>
      <c r="N697" s="1"/>
      <c r="O697" s="1"/>
      <c r="P697" s="1"/>
    </row>
    <row r="698" spans="12:16" ht="15.75" customHeight="1" x14ac:dyDescent="0.25">
      <c r="L698" s="1"/>
      <c r="M698" s="1"/>
      <c r="N698" s="1"/>
      <c r="O698" s="1"/>
      <c r="P698" s="1"/>
    </row>
    <row r="699" spans="12:16" ht="15.75" customHeight="1" x14ac:dyDescent="0.25">
      <c r="L699" s="1"/>
      <c r="M699" s="1"/>
      <c r="N699" s="1"/>
      <c r="O699" s="1"/>
      <c r="P699" s="1"/>
    </row>
    <row r="700" spans="12:16" ht="15.75" customHeight="1" x14ac:dyDescent="0.25">
      <c r="L700" s="1"/>
      <c r="M700" s="1"/>
      <c r="N700" s="1"/>
      <c r="O700" s="1"/>
      <c r="P700" s="1"/>
    </row>
    <row r="701" spans="12:16" ht="15.75" customHeight="1" x14ac:dyDescent="0.25">
      <c r="L701" s="1"/>
      <c r="M701" s="1"/>
      <c r="N701" s="1"/>
      <c r="O701" s="1"/>
      <c r="P701" s="1"/>
    </row>
    <row r="702" spans="12:16" ht="15.75" customHeight="1" x14ac:dyDescent="0.25">
      <c r="L702" s="1"/>
      <c r="M702" s="1"/>
      <c r="N702" s="1"/>
      <c r="O702" s="1"/>
      <c r="P702" s="1"/>
    </row>
    <row r="703" spans="12:16" ht="15.75" customHeight="1" x14ac:dyDescent="0.25">
      <c r="L703" s="1"/>
      <c r="M703" s="1"/>
      <c r="N703" s="1"/>
      <c r="O703" s="1"/>
      <c r="P703" s="1"/>
    </row>
    <row r="704" spans="12:16" ht="15.75" customHeight="1" x14ac:dyDescent="0.25">
      <c r="L704" s="1"/>
      <c r="M704" s="1"/>
      <c r="N704" s="1"/>
      <c r="O704" s="1"/>
      <c r="P704" s="1"/>
    </row>
    <row r="705" spans="12:16" ht="15.75" customHeight="1" x14ac:dyDescent="0.25">
      <c r="L705" s="1"/>
      <c r="M705" s="1"/>
      <c r="N705" s="1"/>
      <c r="O705" s="1"/>
      <c r="P705" s="1"/>
    </row>
    <row r="706" spans="12:16" ht="15.75" customHeight="1" x14ac:dyDescent="0.25">
      <c r="L706" s="1"/>
      <c r="M706" s="1"/>
      <c r="N706" s="1"/>
      <c r="O706" s="1"/>
      <c r="P706" s="1"/>
    </row>
    <row r="707" spans="12:16" ht="15.75" customHeight="1" x14ac:dyDescent="0.25">
      <c r="L707" s="1"/>
      <c r="M707" s="1"/>
      <c r="N707" s="1"/>
      <c r="O707" s="1"/>
      <c r="P707" s="1"/>
    </row>
    <row r="708" spans="12:16" ht="15.75" customHeight="1" x14ac:dyDescent="0.25">
      <c r="L708" s="1"/>
      <c r="M708" s="1"/>
      <c r="N708" s="1"/>
      <c r="O708" s="1"/>
      <c r="P708" s="1"/>
    </row>
    <row r="709" spans="12:16" ht="15.75" customHeight="1" x14ac:dyDescent="0.25">
      <c r="L709" s="1"/>
      <c r="M709" s="1"/>
      <c r="N709" s="1"/>
      <c r="O709" s="1"/>
      <c r="P709" s="1"/>
    </row>
    <row r="710" spans="12:16" ht="15.75" customHeight="1" x14ac:dyDescent="0.25">
      <c r="L710" s="1"/>
      <c r="M710" s="1"/>
      <c r="N710" s="1"/>
      <c r="O710" s="1"/>
      <c r="P710" s="1"/>
    </row>
    <row r="711" spans="12:16" ht="15.75" customHeight="1" x14ac:dyDescent="0.25">
      <c r="L711" s="1"/>
      <c r="M711" s="1"/>
      <c r="N711" s="1"/>
      <c r="O711" s="1"/>
      <c r="P711" s="1"/>
    </row>
    <row r="712" spans="12:16" ht="15.75" customHeight="1" x14ac:dyDescent="0.25">
      <c r="L712" s="1"/>
      <c r="M712" s="1"/>
      <c r="N712" s="1"/>
      <c r="O712" s="1"/>
      <c r="P712" s="1"/>
    </row>
    <row r="713" spans="12:16" ht="15.75" customHeight="1" x14ac:dyDescent="0.25">
      <c r="L713" s="1"/>
      <c r="M713" s="1"/>
      <c r="N713" s="1"/>
      <c r="O713" s="1"/>
      <c r="P713" s="1"/>
    </row>
    <row r="714" spans="12:16" ht="15.75" customHeight="1" x14ac:dyDescent="0.25">
      <c r="L714" s="1"/>
      <c r="M714" s="1"/>
      <c r="N714" s="1"/>
      <c r="O714" s="1"/>
      <c r="P714" s="1"/>
    </row>
    <row r="715" spans="12:16" ht="15.75" customHeight="1" x14ac:dyDescent="0.25">
      <c r="L715" s="1"/>
      <c r="M715" s="1"/>
      <c r="N715" s="1"/>
      <c r="O715" s="1"/>
      <c r="P715" s="1"/>
    </row>
    <row r="716" spans="12:16" ht="15.75" customHeight="1" x14ac:dyDescent="0.25">
      <c r="L716" s="1"/>
      <c r="M716" s="1"/>
      <c r="N716" s="1"/>
      <c r="O716" s="1"/>
      <c r="P716" s="1"/>
    </row>
    <row r="717" spans="12:16" ht="15.75" customHeight="1" x14ac:dyDescent="0.25">
      <c r="L717" s="1"/>
      <c r="M717" s="1"/>
      <c r="N717" s="1"/>
      <c r="O717" s="1"/>
      <c r="P717" s="1"/>
    </row>
    <row r="718" spans="12:16" ht="15.75" customHeight="1" x14ac:dyDescent="0.25">
      <c r="L718" s="1"/>
      <c r="M718" s="1"/>
      <c r="N718" s="1"/>
      <c r="O718" s="1"/>
      <c r="P718" s="1"/>
    </row>
    <row r="719" spans="12:16" ht="15.75" customHeight="1" x14ac:dyDescent="0.25">
      <c r="L719" s="1"/>
      <c r="M719" s="1"/>
      <c r="N719" s="1"/>
      <c r="O719" s="1"/>
      <c r="P719" s="1"/>
    </row>
    <row r="720" spans="12:16" ht="15.75" customHeight="1" x14ac:dyDescent="0.25">
      <c r="L720" s="1"/>
      <c r="M720" s="1"/>
      <c r="N720" s="1"/>
      <c r="O720" s="1"/>
      <c r="P720" s="1"/>
    </row>
    <row r="721" spans="12:16" ht="15.75" customHeight="1" x14ac:dyDescent="0.25">
      <c r="L721" s="1"/>
      <c r="M721" s="1"/>
      <c r="N721" s="1"/>
      <c r="O721" s="1"/>
      <c r="P721" s="1"/>
    </row>
    <row r="722" spans="12:16" ht="15.75" customHeight="1" x14ac:dyDescent="0.25">
      <c r="L722" s="1"/>
      <c r="M722" s="1"/>
      <c r="N722" s="1"/>
      <c r="O722" s="1"/>
      <c r="P722" s="1"/>
    </row>
    <row r="723" spans="12:16" ht="15.75" customHeight="1" x14ac:dyDescent="0.25">
      <c r="L723" s="1"/>
      <c r="M723" s="1"/>
      <c r="N723" s="1"/>
      <c r="O723" s="1"/>
      <c r="P723" s="1"/>
    </row>
    <row r="724" spans="12:16" ht="15.75" customHeight="1" x14ac:dyDescent="0.25">
      <c r="L724" s="1"/>
      <c r="M724" s="1"/>
      <c r="N724" s="1"/>
      <c r="O724" s="1"/>
      <c r="P724" s="1"/>
    </row>
    <row r="725" spans="12:16" ht="15.75" customHeight="1" x14ac:dyDescent="0.25">
      <c r="L725" s="1"/>
      <c r="M725" s="1"/>
      <c r="N725" s="1"/>
      <c r="O725" s="1"/>
      <c r="P725" s="1"/>
    </row>
    <row r="726" spans="12:16" ht="15.75" customHeight="1" x14ac:dyDescent="0.25">
      <c r="L726" s="1"/>
      <c r="M726" s="1"/>
      <c r="N726" s="1"/>
      <c r="O726" s="1"/>
      <c r="P726" s="1"/>
    </row>
    <row r="727" spans="12:16" ht="15.75" customHeight="1" x14ac:dyDescent="0.25">
      <c r="L727" s="1"/>
      <c r="M727" s="1"/>
      <c r="N727" s="1"/>
      <c r="O727" s="1"/>
      <c r="P727" s="1"/>
    </row>
    <row r="728" spans="12:16" ht="15.75" customHeight="1" x14ac:dyDescent="0.25">
      <c r="L728" s="1"/>
      <c r="M728" s="1"/>
      <c r="N728" s="1"/>
      <c r="O728" s="1"/>
      <c r="P728" s="1"/>
    </row>
    <row r="729" spans="12:16" ht="15.75" customHeight="1" x14ac:dyDescent="0.25">
      <c r="L729" s="1"/>
      <c r="M729" s="1"/>
      <c r="N729" s="1"/>
      <c r="O729" s="1"/>
      <c r="P729" s="1"/>
    </row>
    <row r="730" spans="12:16" ht="15.75" customHeight="1" x14ac:dyDescent="0.25">
      <c r="L730" s="1"/>
      <c r="M730" s="1"/>
      <c r="N730" s="1"/>
      <c r="O730" s="1"/>
      <c r="P730" s="1"/>
    </row>
    <row r="731" spans="12:16" ht="15.75" customHeight="1" x14ac:dyDescent="0.25">
      <c r="L731" s="1"/>
      <c r="M731" s="1"/>
      <c r="N731" s="1"/>
      <c r="O731" s="1"/>
      <c r="P731" s="1"/>
    </row>
    <row r="732" spans="12:16" ht="15.75" customHeight="1" x14ac:dyDescent="0.25">
      <c r="L732" s="1"/>
      <c r="M732" s="1"/>
      <c r="N732" s="1"/>
      <c r="O732" s="1"/>
      <c r="P732" s="1"/>
    </row>
    <row r="733" spans="12:16" ht="15.75" customHeight="1" x14ac:dyDescent="0.25">
      <c r="L733" s="1"/>
      <c r="M733" s="1"/>
      <c r="N733" s="1"/>
      <c r="O733" s="1"/>
      <c r="P733" s="1"/>
    </row>
    <row r="734" spans="12:16" ht="15.75" customHeight="1" x14ac:dyDescent="0.25">
      <c r="L734" s="1"/>
      <c r="M734" s="1"/>
      <c r="N734" s="1"/>
      <c r="O734" s="1"/>
      <c r="P734" s="1"/>
    </row>
    <row r="735" spans="12:16" ht="15.75" customHeight="1" x14ac:dyDescent="0.25">
      <c r="L735" s="1"/>
      <c r="M735" s="1"/>
      <c r="N735" s="1"/>
      <c r="O735" s="1"/>
      <c r="P735" s="1"/>
    </row>
    <row r="736" spans="12:16" ht="15.75" customHeight="1" x14ac:dyDescent="0.25">
      <c r="L736" s="1"/>
      <c r="M736" s="1"/>
      <c r="N736" s="1"/>
      <c r="O736" s="1"/>
      <c r="P736" s="1"/>
    </row>
    <row r="737" spans="12:16" ht="15.75" customHeight="1" x14ac:dyDescent="0.25">
      <c r="L737" s="1"/>
      <c r="M737" s="1"/>
      <c r="N737" s="1"/>
      <c r="O737" s="1"/>
      <c r="P737" s="1"/>
    </row>
    <row r="738" spans="12:16" ht="15.75" customHeight="1" x14ac:dyDescent="0.25">
      <c r="L738" s="1"/>
      <c r="M738" s="1"/>
      <c r="N738" s="1"/>
      <c r="O738" s="1"/>
      <c r="P738" s="1"/>
    </row>
    <row r="739" spans="12:16" ht="15.75" customHeight="1" x14ac:dyDescent="0.25">
      <c r="L739" s="1"/>
      <c r="M739" s="1"/>
      <c r="N739" s="1"/>
      <c r="O739" s="1"/>
      <c r="P739" s="1"/>
    </row>
    <row r="740" spans="12:16" ht="15.75" customHeight="1" x14ac:dyDescent="0.25">
      <c r="L740" s="1"/>
      <c r="M740" s="1"/>
      <c r="N740" s="1"/>
      <c r="O740" s="1"/>
      <c r="P740" s="1"/>
    </row>
    <row r="741" spans="12:16" ht="15.75" customHeight="1" x14ac:dyDescent="0.25">
      <c r="L741" s="1"/>
      <c r="M741" s="1"/>
      <c r="N741" s="1"/>
      <c r="O741" s="1"/>
      <c r="P741" s="1"/>
    </row>
    <row r="742" spans="12:16" ht="15.75" customHeight="1" x14ac:dyDescent="0.25">
      <c r="L742" s="1"/>
      <c r="M742" s="1"/>
      <c r="N742" s="1"/>
      <c r="O742" s="1"/>
      <c r="P742" s="1"/>
    </row>
    <row r="743" spans="12:16" ht="15.75" customHeight="1" x14ac:dyDescent="0.25">
      <c r="L743" s="1"/>
      <c r="M743" s="1"/>
      <c r="N743" s="1"/>
      <c r="O743" s="1"/>
      <c r="P743" s="1"/>
    </row>
    <row r="744" spans="12:16" ht="15.75" customHeight="1" x14ac:dyDescent="0.25">
      <c r="L744" s="1"/>
      <c r="M744" s="1"/>
      <c r="N744" s="1"/>
      <c r="O744" s="1"/>
      <c r="P744" s="1"/>
    </row>
    <row r="745" spans="12:16" ht="15.75" customHeight="1" x14ac:dyDescent="0.25">
      <c r="L745" s="1"/>
      <c r="M745" s="1"/>
      <c r="N745" s="1"/>
      <c r="O745" s="1"/>
      <c r="P745" s="1"/>
    </row>
    <row r="746" spans="12:16" ht="15.75" customHeight="1" x14ac:dyDescent="0.25">
      <c r="L746" s="1"/>
      <c r="M746" s="1"/>
      <c r="N746" s="1"/>
      <c r="O746" s="1"/>
      <c r="P746" s="1"/>
    </row>
    <row r="747" spans="12:16" ht="15.75" customHeight="1" x14ac:dyDescent="0.25">
      <c r="L747" s="1"/>
      <c r="M747" s="1"/>
      <c r="N747" s="1"/>
      <c r="O747" s="1"/>
      <c r="P747" s="1"/>
    </row>
    <row r="748" spans="12:16" ht="15.75" customHeight="1" x14ac:dyDescent="0.25">
      <c r="L748" s="1"/>
      <c r="M748" s="1"/>
      <c r="N748" s="1"/>
      <c r="O748" s="1"/>
      <c r="P748" s="1"/>
    </row>
    <row r="749" spans="12:16" ht="15.75" customHeight="1" x14ac:dyDescent="0.25">
      <c r="L749" s="1"/>
      <c r="M749" s="1"/>
      <c r="N749" s="1"/>
      <c r="O749" s="1"/>
      <c r="P749" s="1"/>
    </row>
    <row r="750" spans="12:16" ht="15.75" customHeight="1" x14ac:dyDescent="0.25">
      <c r="L750" s="1"/>
      <c r="M750" s="1"/>
      <c r="N750" s="1"/>
      <c r="O750" s="1"/>
      <c r="P750" s="1"/>
    </row>
    <row r="751" spans="12:16" ht="15.75" customHeight="1" x14ac:dyDescent="0.25">
      <c r="L751" s="1"/>
      <c r="M751" s="1"/>
      <c r="N751" s="1"/>
      <c r="O751" s="1"/>
      <c r="P751" s="1"/>
    </row>
    <row r="752" spans="12:16" ht="15.75" customHeight="1" x14ac:dyDescent="0.25">
      <c r="L752" s="1"/>
      <c r="M752" s="1"/>
      <c r="N752" s="1"/>
      <c r="O752" s="1"/>
      <c r="P752" s="1"/>
    </row>
    <row r="753" spans="12:16" ht="15.75" customHeight="1" x14ac:dyDescent="0.25">
      <c r="L753" s="1"/>
      <c r="M753" s="1"/>
      <c r="N753" s="1"/>
      <c r="O753" s="1"/>
      <c r="P753" s="1"/>
    </row>
    <row r="754" spans="12:16" ht="15.75" customHeight="1" x14ac:dyDescent="0.25">
      <c r="L754" s="1"/>
      <c r="M754" s="1"/>
      <c r="N754" s="1"/>
      <c r="O754" s="1"/>
      <c r="P754" s="1"/>
    </row>
    <row r="755" spans="12:16" ht="15.75" customHeight="1" x14ac:dyDescent="0.25">
      <c r="L755" s="1"/>
      <c r="M755" s="1"/>
      <c r="N755" s="1"/>
      <c r="O755" s="1"/>
      <c r="P755" s="1"/>
    </row>
    <row r="756" spans="12:16" ht="15.75" customHeight="1" x14ac:dyDescent="0.25">
      <c r="L756" s="1"/>
      <c r="M756" s="1"/>
      <c r="N756" s="1"/>
      <c r="O756" s="1"/>
      <c r="P756" s="1"/>
    </row>
    <row r="757" spans="12:16" ht="15.75" customHeight="1" x14ac:dyDescent="0.25">
      <c r="L757" s="1"/>
      <c r="M757" s="1"/>
      <c r="N757" s="1"/>
      <c r="O757" s="1"/>
      <c r="P757" s="1"/>
    </row>
    <row r="758" spans="12:16" ht="15.75" customHeight="1" x14ac:dyDescent="0.25">
      <c r="L758" s="1"/>
      <c r="M758" s="1"/>
      <c r="N758" s="1"/>
      <c r="O758" s="1"/>
      <c r="P758" s="1"/>
    </row>
    <row r="759" spans="12:16" ht="15.75" customHeight="1" x14ac:dyDescent="0.25">
      <c r="L759" s="1"/>
      <c r="M759" s="1"/>
      <c r="N759" s="1"/>
      <c r="O759" s="1"/>
      <c r="P759" s="1"/>
    </row>
    <row r="760" spans="12:16" ht="15.75" customHeight="1" x14ac:dyDescent="0.25">
      <c r="L760" s="1"/>
      <c r="M760" s="1"/>
      <c r="N760" s="1"/>
      <c r="O760" s="1"/>
      <c r="P760" s="1"/>
    </row>
    <row r="761" spans="12:16" ht="15.75" customHeight="1" x14ac:dyDescent="0.25">
      <c r="L761" s="1"/>
      <c r="M761" s="1"/>
      <c r="N761" s="1"/>
      <c r="O761" s="1"/>
      <c r="P761" s="1"/>
    </row>
    <row r="762" spans="12:16" ht="15.75" customHeight="1" x14ac:dyDescent="0.25">
      <c r="L762" s="1"/>
      <c r="M762" s="1"/>
      <c r="N762" s="1"/>
      <c r="O762" s="1"/>
      <c r="P762" s="1"/>
    </row>
    <row r="763" spans="12:16" ht="15.75" customHeight="1" x14ac:dyDescent="0.25">
      <c r="L763" s="1"/>
      <c r="M763" s="1"/>
      <c r="N763" s="1"/>
      <c r="O763" s="1"/>
      <c r="P763" s="1"/>
    </row>
    <row r="764" spans="12:16" ht="15.75" customHeight="1" x14ac:dyDescent="0.25">
      <c r="L764" s="1"/>
      <c r="M764" s="1"/>
      <c r="N764" s="1"/>
      <c r="O764" s="1"/>
      <c r="P764" s="1"/>
    </row>
    <row r="765" spans="12:16" ht="15.75" customHeight="1" x14ac:dyDescent="0.25">
      <c r="L765" s="1"/>
      <c r="M765" s="1"/>
      <c r="N765" s="1"/>
      <c r="O765" s="1"/>
      <c r="P765" s="1"/>
    </row>
    <row r="766" spans="12:16" ht="15.75" customHeight="1" x14ac:dyDescent="0.25">
      <c r="L766" s="1"/>
      <c r="M766" s="1"/>
      <c r="N766" s="1"/>
      <c r="O766" s="1"/>
      <c r="P766" s="1"/>
    </row>
    <row r="767" spans="12:16" ht="15.75" customHeight="1" x14ac:dyDescent="0.25">
      <c r="L767" s="1"/>
      <c r="M767" s="1"/>
      <c r="N767" s="1"/>
      <c r="O767" s="1"/>
      <c r="P767" s="1"/>
    </row>
    <row r="768" spans="12:16" ht="15.75" customHeight="1" x14ac:dyDescent="0.25">
      <c r="L768" s="1"/>
      <c r="M768" s="1"/>
      <c r="N768" s="1"/>
      <c r="O768" s="1"/>
      <c r="P768" s="1"/>
    </row>
    <row r="769" spans="12:16" ht="15.75" customHeight="1" x14ac:dyDescent="0.25">
      <c r="L769" s="1"/>
      <c r="M769" s="1"/>
      <c r="N769" s="1"/>
      <c r="O769" s="1"/>
      <c r="P769" s="1"/>
    </row>
    <row r="770" spans="12:16" ht="15.75" customHeight="1" x14ac:dyDescent="0.25">
      <c r="L770" s="1"/>
      <c r="M770" s="1"/>
      <c r="N770" s="1"/>
      <c r="O770" s="1"/>
      <c r="P770" s="1"/>
    </row>
    <row r="771" spans="12:16" ht="15.75" customHeight="1" x14ac:dyDescent="0.25">
      <c r="L771" s="1"/>
      <c r="M771" s="1"/>
      <c r="N771" s="1"/>
      <c r="O771" s="1"/>
      <c r="P771" s="1"/>
    </row>
    <row r="772" spans="12:16" ht="15.75" customHeight="1" x14ac:dyDescent="0.25">
      <c r="L772" s="1"/>
      <c r="M772" s="1"/>
      <c r="N772" s="1"/>
      <c r="O772" s="1"/>
      <c r="P772" s="1"/>
    </row>
    <row r="773" spans="12:16" ht="15.75" customHeight="1" x14ac:dyDescent="0.25">
      <c r="L773" s="1"/>
      <c r="M773" s="1"/>
      <c r="N773" s="1"/>
      <c r="O773" s="1"/>
      <c r="P773" s="1"/>
    </row>
    <row r="774" spans="12:16" ht="15.75" customHeight="1" x14ac:dyDescent="0.25">
      <c r="L774" s="1"/>
      <c r="M774" s="1"/>
      <c r="N774" s="1"/>
      <c r="O774" s="1"/>
      <c r="P774" s="1"/>
    </row>
    <row r="775" spans="12:16" ht="15.75" customHeight="1" x14ac:dyDescent="0.25">
      <c r="L775" s="1"/>
      <c r="M775" s="1"/>
      <c r="N775" s="1"/>
      <c r="O775" s="1"/>
      <c r="P775" s="1"/>
    </row>
    <row r="776" spans="12:16" ht="15.75" customHeight="1" x14ac:dyDescent="0.25">
      <c r="L776" s="1"/>
      <c r="M776" s="1"/>
      <c r="N776" s="1"/>
      <c r="O776" s="1"/>
      <c r="P776" s="1"/>
    </row>
    <row r="777" spans="12:16" ht="15.75" customHeight="1" x14ac:dyDescent="0.25">
      <c r="L777" s="1"/>
      <c r="M777" s="1"/>
      <c r="N777" s="1"/>
      <c r="O777" s="1"/>
      <c r="P777" s="1"/>
    </row>
    <row r="778" spans="12:16" ht="15.75" customHeight="1" x14ac:dyDescent="0.25">
      <c r="L778" s="1"/>
      <c r="M778" s="1"/>
      <c r="N778" s="1"/>
      <c r="O778" s="1"/>
      <c r="P778" s="1"/>
    </row>
    <row r="779" spans="12:16" ht="15.75" customHeight="1" x14ac:dyDescent="0.25">
      <c r="L779" s="1"/>
      <c r="M779" s="1"/>
      <c r="N779" s="1"/>
      <c r="O779" s="1"/>
      <c r="P779" s="1"/>
    </row>
    <row r="780" spans="12:16" ht="15.75" customHeight="1" x14ac:dyDescent="0.25">
      <c r="L780" s="1"/>
      <c r="M780" s="1"/>
      <c r="N780" s="1"/>
      <c r="O780" s="1"/>
      <c r="P780" s="1"/>
    </row>
    <row r="781" spans="12:16" ht="15.75" customHeight="1" x14ac:dyDescent="0.25">
      <c r="L781" s="1"/>
      <c r="M781" s="1"/>
      <c r="N781" s="1"/>
      <c r="O781" s="1"/>
      <c r="P781" s="1"/>
    </row>
    <row r="782" spans="12:16" ht="15.75" customHeight="1" x14ac:dyDescent="0.25">
      <c r="L782" s="1"/>
      <c r="M782" s="1"/>
      <c r="N782" s="1"/>
      <c r="O782" s="1"/>
      <c r="P782" s="1"/>
    </row>
    <row r="783" spans="12:16" ht="15.75" customHeight="1" x14ac:dyDescent="0.25">
      <c r="L783" s="1"/>
      <c r="M783" s="1"/>
      <c r="N783" s="1"/>
      <c r="O783" s="1"/>
      <c r="P783" s="1"/>
    </row>
    <row r="784" spans="12:16" ht="15.75" customHeight="1" x14ac:dyDescent="0.25">
      <c r="L784" s="1"/>
      <c r="M784" s="1"/>
      <c r="N784" s="1"/>
      <c r="O784" s="1"/>
      <c r="P784" s="1"/>
    </row>
    <row r="785" spans="12:16" ht="15.75" customHeight="1" x14ac:dyDescent="0.25">
      <c r="L785" s="1"/>
      <c r="M785" s="1"/>
      <c r="N785" s="1"/>
      <c r="O785" s="1"/>
      <c r="P785" s="1"/>
    </row>
    <row r="786" spans="12:16" ht="15.75" customHeight="1" x14ac:dyDescent="0.25">
      <c r="L786" s="1"/>
      <c r="M786" s="1"/>
      <c r="N786" s="1"/>
      <c r="O786" s="1"/>
      <c r="P786" s="1"/>
    </row>
    <row r="787" spans="12:16" ht="15.75" customHeight="1" x14ac:dyDescent="0.25">
      <c r="L787" s="1"/>
      <c r="M787" s="1"/>
      <c r="N787" s="1"/>
      <c r="O787" s="1"/>
      <c r="P787" s="1"/>
    </row>
    <row r="788" spans="12:16" ht="15.75" customHeight="1" x14ac:dyDescent="0.25">
      <c r="L788" s="1"/>
      <c r="M788" s="1"/>
      <c r="N788" s="1"/>
      <c r="O788" s="1"/>
      <c r="P788" s="1"/>
    </row>
    <row r="789" spans="12:16" ht="15.75" customHeight="1" x14ac:dyDescent="0.25">
      <c r="L789" s="1"/>
      <c r="M789" s="1"/>
      <c r="N789" s="1"/>
      <c r="O789" s="1"/>
      <c r="P789" s="1"/>
    </row>
    <row r="790" spans="12:16" ht="15.75" customHeight="1" x14ac:dyDescent="0.25">
      <c r="L790" s="1"/>
      <c r="M790" s="1"/>
      <c r="N790" s="1"/>
      <c r="O790" s="1"/>
      <c r="P790" s="1"/>
    </row>
    <row r="791" spans="12:16" ht="15.75" customHeight="1" x14ac:dyDescent="0.25">
      <c r="L791" s="1"/>
      <c r="M791" s="1"/>
      <c r="N791" s="1"/>
      <c r="O791" s="1"/>
      <c r="P791" s="1"/>
    </row>
    <row r="792" spans="12:16" ht="15.75" customHeight="1" x14ac:dyDescent="0.25">
      <c r="L792" s="1"/>
      <c r="M792" s="1"/>
      <c r="N792" s="1"/>
      <c r="O792" s="1"/>
      <c r="P792" s="1"/>
    </row>
    <row r="793" spans="12:16" ht="15.75" customHeight="1" x14ac:dyDescent="0.25">
      <c r="L793" s="1"/>
      <c r="M793" s="1"/>
      <c r="N793" s="1"/>
      <c r="O793" s="1"/>
      <c r="P793" s="1"/>
    </row>
    <row r="794" spans="12:16" ht="15.75" customHeight="1" x14ac:dyDescent="0.25">
      <c r="L794" s="1"/>
      <c r="M794" s="1"/>
      <c r="N794" s="1"/>
      <c r="O794" s="1"/>
      <c r="P794" s="1"/>
    </row>
    <row r="795" spans="12:16" ht="15.75" customHeight="1" x14ac:dyDescent="0.25">
      <c r="L795" s="1"/>
      <c r="M795" s="1"/>
      <c r="N795" s="1"/>
      <c r="O795" s="1"/>
      <c r="P795" s="1"/>
    </row>
    <row r="796" spans="12:16" ht="15.75" customHeight="1" x14ac:dyDescent="0.25">
      <c r="L796" s="1"/>
      <c r="M796" s="1"/>
      <c r="N796" s="1"/>
      <c r="O796" s="1"/>
      <c r="P796" s="1"/>
    </row>
    <row r="797" spans="12:16" ht="15.75" customHeight="1" x14ac:dyDescent="0.25">
      <c r="L797" s="1"/>
      <c r="M797" s="1"/>
      <c r="N797" s="1"/>
      <c r="O797" s="1"/>
      <c r="P797" s="1"/>
    </row>
    <row r="798" spans="12:16" ht="15.75" customHeight="1" x14ac:dyDescent="0.25">
      <c r="L798" s="1"/>
      <c r="M798" s="1"/>
      <c r="N798" s="1"/>
      <c r="O798" s="1"/>
      <c r="P798" s="1"/>
    </row>
    <row r="799" spans="12:16" ht="15.75" customHeight="1" x14ac:dyDescent="0.25">
      <c r="L799" s="1"/>
      <c r="M799" s="1"/>
      <c r="N799" s="1"/>
      <c r="O799" s="1"/>
      <c r="P799" s="1"/>
    </row>
    <row r="800" spans="12:16" ht="15.75" customHeight="1" x14ac:dyDescent="0.25">
      <c r="L800" s="1"/>
      <c r="M800" s="1"/>
      <c r="N800" s="1"/>
      <c r="O800" s="1"/>
      <c r="P800" s="1"/>
    </row>
    <row r="801" spans="12:16" ht="15.75" customHeight="1" x14ac:dyDescent="0.25">
      <c r="L801" s="1"/>
      <c r="M801" s="1"/>
      <c r="N801" s="1"/>
      <c r="O801" s="1"/>
      <c r="P801" s="1"/>
    </row>
    <row r="802" spans="12:16" ht="15.75" customHeight="1" x14ac:dyDescent="0.25">
      <c r="L802" s="1"/>
      <c r="M802" s="1"/>
      <c r="N802" s="1"/>
      <c r="O802" s="1"/>
      <c r="P802" s="1"/>
    </row>
    <row r="803" spans="12:16" ht="15.75" customHeight="1" x14ac:dyDescent="0.25">
      <c r="L803" s="1"/>
      <c r="M803" s="1"/>
      <c r="N803" s="1"/>
      <c r="O803" s="1"/>
      <c r="P803" s="1"/>
    </row>
    <row r="804" spans="12:16" ht="15.75" customHeight="1" x14ac:dyDescent="0.25">
      <c r="L804" s="1"/>
      <c r="M804" s="1"/>
      <c r="N804" s="1"/>
      <c r="O804" s="1"/>
      <c r="P804" s="1"/>
    </row>
    <row r="805" spans="12:16" ht="15.75" customHeight="1" x14ac:dyDescent="0.25">
      <c r="L805" s="1"/>
      <c r="M805" s="1"/>
      <c r="N805" s="1"/>
      <c r="O805" s="1"/>
      <c r="P805" s="1"/>
    </row>
    <row r="806" spans="12:16" ht="15.75" customHeight="1" x14ac:dyDescent="0.25">
      <c r="L806" s="1"/>
      <c r="M806" s="1"/>
      <c r="N806" s="1"/>
      <c r="O806" s="1"/>
      <c r="P806" s="1"/>
    </row>
    <row r="807" spans="12:16" ht="15.75" customHeight="1" x14ac:dyDescent="0.25">
      <c r="L807" s="1"/>
      <c r="M807" s="1"/>
      <c r="N807" s="1"/>
      <c r="O807" s="1"/>
      <c r="P807" s="1"/>
    </row>
    <row r="808" spans="12:16" ht="15.75" customHeight="1" x14ac:dyDescent="0.25">
      <c r="L808" s="1"/>
      <c r="M808" s="1"/>
      <c r="N808" s="1"/>
      <c r="O808" s="1"/>
      <c r="P808" s="1"/>
    </row>
    <row r="809" spans="12:16" ht="15.75" customHeight="1" x14ac:dyDescent="0.25">
      <c r="L809" s="1"/>
      <c r="M809" s="1"/>
      <c r="N809" s="1"/>
      <c r="O809" s="1"/>
      <c r="P809" s="1"/>
    </row>
    <row r="810" spans="12:16" ht="15.75" customHeight="1" x14ac:dyDescent="0.25">
      <c r="L810" s="1"/>
      <c r="M810" s="1"/>
      <c r="N810" s="1"/>
      <c r="O810" s="1"/>
      <c r="P810" s="1"/>
    </row>
    <row r="811" spans="12:16" ht="15.75" customHeight="1" x14ac:dyDescent="0.25">
      <c r="L811" s="1"/>
      <c r="M811" s="1"/>
      <c r="N811" s="1"/>
      <c r="O811" s="1"/>
      <c r="P811" s="1"/>
    </row>
    <row r="812" spans="12:16" ht="15.75" customHeight="1" x14ac:dyDescent="0.25">
      <c r="L812" s="1"/>
      <c r="M812" s="1"/>
      <c r="N812" s="1"/>
      <c r="O812" s="1"/>
      <c r="P812" s="1"/>
    </row>
    <row r="813" spans="12:16" ht="15.75" customHeight="1" x14ac:dyDescent="0.25">
      <c r="L813" s="1"/>
      <c r="M813" s="1"/>
      <c r="N813" s="1"/>
      <c r="O813" s="1"/>
      <c r="P813" s="1"/>
    </row>
    <row r="814" spans="12:16" ht="15.75" customHeight="1" x14ac:dyDescent="0.25">
      <c r="L814" s="1"/>
      <c r="M814" s="1"/>
      <c r="N814" s="1"/>
      <c r="O814" s="1"/>
      <c r="P814" s="1"/>
    </row>
    <row r="815" spans="12:16" ht="15.75" customHeight="1" x14ac:dyDescent="0.25">
      <c r="L815" s="1"/>
      <c r="M815" s="1"/>
      <c r="N815" s="1"/>
      <c r="O815" s="1"/>
      <c r="P815" s="1"/>
    </row>
    <row r="816" spans="12:16" ht="15.75" customHeight="1" x14ac:dyDescent="0.25">
      <c r="L816" s="1"/>
      <c r="M816" s="1"/>
      <c r="N816" s="1"/>
      <c r="O816" s="1"/>
      <c r="P816" s="1"/>
    </row>
    <row r="817" spans="12:16" ht="15.75" customHeight="1" x14ac:dyDescent="0.25">
      <c r="L817" s="1"/>
      <c r="M817" s="1"/>
      <c r="N817" s="1"/>
      <c r="O817" s="1"/>
      <c r="P817" s="1"/>
    </row>
    <row r="818" spans="12:16" ht="15.75" customHeight="1" x14ac:dyDescent="0.25">
      <c r="L818" s="1"/>
      <c r="M818" s="1"/>
      <c r="N818" s="1"/>
      <c r="O818" s="1"/>
      <c r="P818" s="1"/>
    </row>
    <row r="819" spans="12:16" ht="15.75" customHeight="1" x14ac:dyDescent="0.25">
      <c r="L819" s="1"/>
      <c r="M819" s="1"/>
      <c r="N819" s="1"/>
      <c r="O819" s="1"/>
      <c r="P819" s="1"/>
    </row>
    <row r="820" spans="12:16" ht="15.75" customHeight="1" x14ac:dyDescent="0.25">
      <c r="L820" s="1"/>
      <c r="M820" s="1"/>
      <c r="N820" s="1"/>
      <c r="O820" s="1"/>
      <c r="P820" s="1"/>
    </row>
    <row r="821" spans="12:16" ht="15.75" customHeight="1" x14ac:dyDescent="0.25">
      <c r="L821" s="1"/>
      <c r="M821" s="1"/>
      <c r="N821" s="1"/>
      <c r="O821" s="1"/>
      <c r="P821" s="1"/>
    </row>
    <row r="822" spans="12:16" ht="15.75" customHeight="1" x14ac:dyDescent="0.25">
      <c r="L822" s="1"/>
      <c r="M822" s="1"/>
      <c r="N822" s="1"/>
      <c r="O822" s="1"/>
      <c r="P822" s="1"/>
    </row>
    <row r="823" spans="12:16" ht="15.75" customHeight="1" x14ac:dyDescent="0.25">
      <c r="L823" s="1"/>
      <c r="M823" s="1"/>
      <c r="N823" s="1"/>
      <c r="O823" s="1"/>
      <c r="P823" s="1"/>
    </row>
    <row r="824" spans="12:16" ht="15.75" customHeight="1" x14ac:dyDescent="0.25">
      <c r="L824" s="1"/>
      <c r="M824" s="1"/>
      <c r="N824" s="1"/>
      <c r="O824" s="1"/>
      <c r="P824" s="1"/>
    </row>
    <row r="825" spans="12:16" ht="15.75" customHeight="1" x14ac:dyDescent="0.25">
      <c r="L825" s="1"/>
      <c r="M825" s="1"/>
      <c r="N825" s="1"/>
      <c r="O825" s="1"/>
      <c r="P825" s="1"/>
    </row>
    <row r="826" spans="12:16" ht="15.75" customHeight="1" x14ac:dyDescent="0.25">
      <c r="L826" s="1"/>
      <c r="M826" s="1"/>
      <c r="N826" s="1"/>
      <c r="O826" s="1"/>
      <c r="P826" s="1"/>
    </row>
    <row r="827" spans="12:16" ht="15.75" customHeight="1" x14ac:dyDescent="0.25">
      <c r="L827" s="1"/>
      <c r="M827" s="1"/>
      <c r="N827" s="1"/>
      <c r="O827" s="1"/>
      <c r="P827" s="1"/>
    </row>
    <row r="828" spans="12:16" ht="15.75" customHeight="1" x14ac:dyDescent="0.25">
      <c r="L828" s="1"/>
      <c r="M828" s="1"/>
      <c r="N828" s="1"/>
      <c r="O828" s="1"/>
      <c r="P828" s="1"/>
    </row>
    <row r="829" spans="12:16" ht="15.75" customHeight="1" x14ac:dyDescent="0.25">
      <c r="L829" s="1"/>
      <c r="M829" s="1"/>
      <c r="N829" s="1"/>
      <c r="O829" s="1"/>
      <c r="P829" s="1"/>
    </row>
    <row r="830" spans="12:16" ht="15.75" customHeight="1" x14ac:dyDescent="0.25">
      <c r="L830" s="1"/>
      <c r="M830" s="1"/>
      <c r="N830" s="1"/>
      <c r="O830" s="1"/>
      <c r="P830" s="1"/>
    </row>
    <row r="831" spans="12:16" ht="15.75" customHeight="1" x14ac:dyDescent="0.25">
      <c r="L831" s="1"/>
      <c r="M831" s="1"/>
      <c r="N831" s="1"/>
      <c r="O831" s="1"/>
      <c r="P831" s="1"/>
    </row>
    <row r="832" spans="12:16" ht="15.75" customHeight="1" x14ac:dyDescent="0.25">
      <c r="L832" s="1"/>
      <c r="M832" s="1"/>
      <c r="N832" s="1"/>
      <c r="O832" s="1"/>
      <c r="P832" s="1"/>
    </row>
    <row r="833" spans="12:16" ht="15.75" customHeight="1" x14ac:dyDescent="0.25">
      <c r="L833" s="1"/>
      <c r="M833" s="1"/>
      <c r="N833" s="1"/>
      <c r="O833" s="1"/>
      <c r="P833" s="1"/>
    </row>
    <row r="834" spans="12:16" ht="15.75" customHeight="1" x14ac:dyDescent="0.25">
      <c r="L834" s="1"/>
      <c r="M834" s="1"/>
      <c r="N834" s="1"/>
      <c r="O834" s="1"/>
      <c r="P834" s="1"/>
    </row>
    <row r="835" spans="12:16" ht="15.75" customHeight="1" x14ac:dyDescent="0.25">
      <c r="L835" s="1"/>
      <c r="M835" s="1"/>
      <c r="N835" s="1"/>
      <c r="O835" s="1"/>
      <c r="P835" s="1"/>
    </row>
    <row r="836" spans="12:16" ht="15.75" customHeight="1" x14ac:dyDescent="0.25">
      <c r="L836" s="1"/>
      <c r="M836" s="1"/>
      <c r="N836" s="1"/>
      <c r="O836" s="1"/>
      <c r="P836" s="1"/>
    </row>
    <row r="837" spans="12:16" ht="15.75" customHeight="1" x14ac:dyDescent="0.25">
      <c r="L837" s="1"/>
      <c r="M837" s="1"/>
      <c r="N837" s="1"/>
      <c r="O837" s="1"/>
      <c r="P837" s="1"/>
    </row>
    <row r="838" spans="12:16" ht="15.75" customHeight="1" x14ac:dyDescent="0.25">
      <c r="L838" s="1"/>
      <c r="M838" s="1"/>
      <c r="N838" s="1"/>
      <c r="O838" s="1"/>
      <c r="P838" s="1"/>
    </row>
    <row r="839" spans="12:16" ht="15.75" customHeight="1" x14ac:dyDescent="0.25">
      <c r="L839" s="1"/>
      <c r="M839" s="1"/>
      <c r="N839" s="1"/>
      <c r="O839" s="1"/>
      <c r="P839" s="1"/>
    </row>
    <row r="840" spans="12:16" ht="15.75" customHeight="1" x14ac:dyDescent="0.25">
      <c r="L840" s="1"/>
      <c r="M840" s="1"/>
      <c r="N840" s="1"/>
      <c r="O840" s="1"/>
      <c r="P840" s="1"/>
    </row>
    <row r="841" spans="12:16" ht="15.75" customHeight="1" x14ac:dyDescent="0.25">
      <c r="L841" s="1"/>
      <c r="M841" s="1"/>
      <c r="N841" s="1"/>
      <c r="O841" s="1"/>
      <c r="P841" s="1"/>
    </row>
    <row r="842" spans="12:16" ht="15.75" customHeight="1" x14ac:dyDescent="0.25">
      <c r="L842" s="1"/>
      <c r="M842" s="1"/>
      <c r="N842" s="1"/>
      <c r="O842" s="1"/>
      <c r="P842" s="1"/>
    </row>
    <row r="843" spans="12:16" ht="15.75" customHeight="1" x14ac:dyDescent="0.25">
      <c r="L843" s="1"/>
      <c r="M843" s="1"/>
      <c r="N843" s="1"/>
      <c r="O843" s="1"/>
      <c r="P843" s="1"/>
    </row>
    <row r="844" spans="12:16" ht="15.75" customHeight="1" x14ac:dyDescent="0.25">
      <c r="L844" s="1"/>
      <c r="M844" s="1"/>
      <c r="N844" s="1"/>
      <c r="O844" s="1"/>
      <c r="P844" s="1"/>
    </row>
    <row r="845" spans="12:16" ht="15.75" customHeight="1" x14ac:dyDescent="0.25">
      <c r="L845" s="1"/>
      <c r="M845" s="1"/>
      <c r="N845" s="1"/>
      <c r="O845" s="1"/>
      <c r="P845" s="1"/>
    </row>
    <row r="846" spans="12:16" ht="15.75" customHeight="1" x14ac:dyDescent="0.25">
      <c r="L846" s="1"/>
      <c r="M846" s="1"/>
      <c r="N846" s="1"/>
      <c r="O846" s="1"/>
      <c r="P846" s="1"/>
    </row>
    <row r="847" spans="12:16" ht="15.75" customHeight="1" x14ac:dyDescent="0.25">
      <c r="L847" s="1"/>
      <c r="M847" s="1"/>
      <c r="N847" s="1"/>
      <c r="O847" s="1"/>
      <c r="P847" s="1"/>
    </row>
    <row r="848" spans="12:16" ht="15.75" customHeight="1" x14ac:dyDescent="0.25">
      <c r="L848" s="1"/>
      <c r="M848" s="1"/>
      <c r="N848" s="1"/>
      <c r="O848" s="1"/>
      <c r="P848" s="1"/>
    </row>
    <row r="849" spans="12:16" ht="15.75" customHeight="1" x14ac:dyDescent="0.25">
      <c r="L849" s="1"/>
      <c r="M849" s="1"/>
      <c r="N849" s="1"/>
      <c r="O849" s="1"/>
      <c r="P849" s="1"/>
    </row>
    <row r="850" spans="12:16" ht="15.75" customHeight="1" x14ac:dyDescent="0.25">
      <c r="L850" s="1"/>
      <c r="M850" s="1"/>
      <c r="N850" s="1"/>
      <c r="O850" s="1"/>
      <c r="P850" s="1"/>
    </row>
    <row r="851" spans="12:16" ht="15.75" customHeight="1" x14ac:dyDescent="0.25">
      <c r="L851" s="1"/>
      <c r="M851" s="1"/>
      <c r="N851" s="1"/>
      <c r="O851" s="1"/>
      <c r="P851" s="1"/>
    </row>
    <row r="852" spans="12:16" ht="15.75" customHeight="1" x14ac:dyDescent="0.25">
      <c r="L852" s="1"/>
      <c r="M852" s="1"/>
      <c r="N852" s="1"/>
      <c r="O852" s="1"/>
      <c r="P852" s="1"/>
    </row>
    <row r="853" spans="12:16" ht="15.75" customHeight="1" x14ac:dyDescent="0.25">
      <c r="L853" s="1"/>
      <c r="M853" s="1"/>
      <c r="N853" s="1"/>
      <c r="O853" s="1"/>
      <c r="P853" s="1"/>
    </row>
    <row r="854" spans="12:16" ht="15.75" customHeight="1" x14ac:dyDescent="0.25">
      <c r="L854" s="1"/>
      <c r="M854" s="1"/>
      <c r="N854" s="1"/>
      <c r="O854" s="1"/>
      <c r="P854" s="1"/>
    </row>
    <row r="855" spans="12:16" ht="15.75" customHeight="1" x14ac:dyDescent="0.25">
      <c r="L855" s="1"/>
      <c r="M855" s="1"/>
      <c r="N855" s="1"/>
      <c r="O855" s="1"/>
      <c r="P855" s="1"/>
    </row>
    <row r="856" spans="12:16" ht="15.75" customHeight="1" x14ac:dyDescent="0.25">
      <c r="L856" s="1"/>
      <c r="M856" s="1"/>
      <c r="N856" s="1"/>
      <c r="O856" s="1"/>
      <c r="P856" s="1"/>
    </row>
    <row r="857" spans="12:16" ht="15.75" customHeight="1" x14ac:dyDescent="0.25">
      <c r="L857" s="1"/>
      <c r="M857" s="1"/>
      <c r="N857" s="1"/>
      <c r="O857" s="1"/>
      <c r="P857" s="1"/>
    </row>
    <row r="858" spans="12:16" ht="15.75" customHeight="1" x14ac:dyDescent="0.25">
      <c r="L858" s="1"/>
      <c r="M858" s="1"/>
      <c r="N858" s="1"/>
      <c r="O858" s="1"/>
      <c r="P858" s="1"/>
    </row>
    <row r="859" spans="12:16" ht="15.75" customHeight="1" x14ac:dyDescent="0.25">
      <c r="L859" s="1"/>
      <c r="M859" s="1"/>
      <c r="N859" s="1"/>
      <c r="O859" s="1"/>
      <c r="P859" s="1"/>
    </row>
    <row r="860" spans="12:16" ht="15.75" customHeight="1" x14ac:dyDescent="0.25">
      <c r="L860" s="1"/>
      <c r="M860" s="1"/>
      <c r="N860" s="1"/>
      <c r="O860" s="1"/>
      <c r="P860" s="1"/>
    </row>
    <row r="861" spans="12:16" ht="15.75" customHeight="1" x14ac:dyDescent="0.25">
      <c r="L861" s="1"/>
      <c r="M861" s="1"/>
      <c r="N861" s="1"/>
      <c r="O861" s="1"/>
      <c r="P861" s="1"/>
    </row>
    <row r="862" spans="12:16" ht="15.75" customHeight="1" x14ac:dyDescent="0.25">
      <c r="L862" s="1"/>
      <c r="M862" s="1"/>
      <c r="N862" s="1"/>
      <c r="O862" s="1"/>
      <c r="P862" s="1"/>
    </row>
    <row r="863" spans="12:16" ht="15.75" customHeight="1" x14ac:dyDescent="0.25">
      <c r="L863" s="1"/>
      <c r="M863" s="1"/>
      <c r="N863" s="1"/>
      <c r="O863" s="1"/>
      <c r="P863" s="1"/>
    </row>
    <row r="864" spans="12:16" ht="15.75" customHeight="1" x14ac:dyDescent="0.25">
      <c r="L864" s="1"/>
      <c r="M864" s="1"/>
      <c r="N864" s="1"/>
      <c r="O864" s="1"/>
      <c r="P864" s="1"/>
    </row>
    <row r="865" spans="12:16" ht="15.75" customHeight="1" x14ac:dyDescent="0.25">
      <c r="L865" s="1"/>
      <c r="M865" s="1"/>
      <c r="N865" s="1"/>
      <c r="O865" s="1"/>
      <c r="P865" s="1"/>
    </row>
    <row r="866" spans="12:16" ht="15.75" customHeight="1" x14ac:dyDescent="0.25">
      <c r="L866" s="1"/>
      <c r="M866" s="1"/>
      <c r="N866" s="1"/>
      <c r="O866" s="1"/>
      <c r="P866" s="1"/>
    </row>
    <row r="867" spans="12:16" ht="15.75" customHeight="1" x14ac:dyDescent="0.25">
      <c r="L867" s="1"/>
      <c r="M867" s="1"/>
      <c r="N867" s="1"/>
      <c r="O867" s="1"/>
      <c r="P867" s="1"/>
    </row>
    <row r="868" spans="12:16" ht="15.75" customHeight="1" x14ac:dyDescent="0.25">
      <c r="L868" s="1"/>
      <c r="M868" s="1"/>
      <c r="N868" s="1"/>
      <c r="O868" s="1"/>
      <c r="P868" s="1"/>
    </row>
    <row r="869" spans="12:16" ht="15.75" customHeight="1" x14ac:dyDescent="0.25">
      <c r="L869" s="1"/>
      <c r="M869" s="1"/>
      <c r="N869" s="1"/>
      <c r="O869" s="1"/>
      <c r="P869" s="1"/>
    </row>
    <row r="870" spans="12:16" ht="15.75" customHeight="1" x14ac:dyDescent="0.25">
      <c r="L870" s="1"/>
      <c r="M870" s="1"/>
      <c r="N870" s="1"/>
      <c r="O870" s="1"/>
      <c r="P870" s="1"/>
    </row>
    <row r="871" spans="12:16" ht="15.75" customHeight="1" x14ac:dyDescent="0.25">
      <c r="L871" s="1"/>
      <c r="M871" s="1"/>
      <c r="N871" s="1"/>
      <c r="O871" s="1"/>
      <c r="P871" s="1"/>
    </row>
    <row r="872" spans="12:16" ht="15.75" customHeight="1" x14ac:dyDescent="0.25">
      <c r="L872" s="1"/>
      <c r="M872" s="1"/>
      <c r="N872" s="1"/>
      <c r="O872" s="1"/>
      <c r="P872" s="1"/>
    </row>
    <row r="873" spans="12:16" ht="15.75" customHeight="1" x14ac:dyDescent="0.25">
      <c r="L873" s="1"/>
      <c r="M873" s="1"/>
      <c r="N873" s="1"/>
      <c r="O873" s="1"/>
      <c r="P873" s="1"/>
    </row>
    <row r="874" spans="12:16" ht="15.75" customHeight="1" x14ac:dyDescent="0.25">
      <c r="L874" s="1"/>
      <c r="M874" s="1"/>
      <c r="N874" s="1"/>
      <c r="O874" s="1"/>
      <c r="P874" s="1"/>
    </row>
    <row r="875" spans="12:16" ht="15.75" customHeight="1" x14ac:dyDescent="0.25">
      <c r="L875" s="1"/>
      <c r="M875" s="1"/>
      <c r="N875" s="1"/>
      <c r="O875" s="1"/>
      <c r="P875" s="1"/>
    </row>
    <row r="876" spans="12:16" ht="15.75" customHeight="1" x14ac:dyDescent="0.25">
      <c r="L876" s="1"/>
      <c r="M876" s="1"/>
      <c r="N876" s="1"/>
      <c r="O876" s="1"/>
      <c r="P876" s="1"/>
    </row>
    <row r="877" spans="12:16" ht="15.75" customHeight="1" x14ac:dyDescent="0.25">
      <c r="L877" s="1"/>
      <c r="M877" s="1"/>
      <c r="N877" s="1"/>
      <c r="O877" s="1"/>
      <c r="P877" s="1"/>
    </row>
    <row r="878" spans="12:16" ht="15.75" customHeight="1" x14ac:dyDescent="0.25">
      <c r="L878" s="1"/>
      <c r="M878" s="1"/>
      <c r="N878" s="1"/>
      <c r="O878" s="1"/>
      <c r="P878" s="1"/>
    </row>
    <row r="879" spans="12:16" ht="15.75" customHeight="1" x14ac:dyDescent="0.25">
      <c r="L879" s="1"/>
      <c r="M879" s="1"/>
      <c r="N879" s="1"/>
      <c r="O879" s="1"/>
      <c r="P879" s="1"/>
    </row>
    <row r="880" spans="12:16" ht="15.75" customHeight="1" x14ac:dyDescent="0.25">
      <c r="L880" s="1"/>
      <c r="M880" s="1"/>
      <c r="N880" s="1"/>
      <c r="O880" s="1"/>
      <c r="P880" s="1"/>
    </row>
    <row r="881" spans="12:16" ht="15.75" customHeight="1" x14ac:dyDescent="0.25">
      <c r="L881" s="1"/>
      <c r="M881" s="1"/>
      <c r="N881" s="1"/>
      <c r="O881" s="1"/>
      <c r="P881" s="1"/>
    </row>
    <row r="882" spans="12:16" ht="15.75" customHeight="1" x14ac:dyDescent="0.25">
      <c r="L882" s="1"/>
      <c r="M882" s="1"/>
      <c r="N882" s="1"/>
      <c r="O882" s="1"/>
      <c r="P882" s="1"/>
    </row>
    <row r="883" spans="12:16" ht="15.75" customHeight="1" x14ac:dyDescent="0.25">
      <c r="L883" s="1"/>
      <c r="M883" s="1"/>
      <c r="N883" s="1"/>
      <c r="O883" s="1"/>
      <c r="P883" s="1"/>
    </row>
    <row r="884" spans="12:16" ht="15.75" customHeight="1" x14ac:dyDescent="0.25">
      <c r="L884" s="1"/>
      <c r="M884" s="1"/>
      <c r="N884" s="1"/>
      <c r="O884" s="1"/>
      <c r="P884" s="1"/>
    </row>
    <row r="885" spans="12:16" ht="15.75" customHeight="1" x14ac:dyDescent="0.25">
      <c r="L885" s="1"/>
      <c r="M885" s="1"/>
      <c r="N885" s="1"/>
      <c r="O885" s="1"/>
      <c r="P885" s="1"/>
    </row>
    <row r="886" spans="12:16" ht="15.75" customHeight="1" x14ac:dyDescent="0.25">
      <c r="L886" s="1"/>
      <c r="M886" s="1"/>
      <c r="N886" s="1"/>
      <c r="O886" s="1"/>
      <c r="P886" s="1"/>
    </row>
    <row r="887" spans="12:16" ht="15.75" customHeight="1" x14ac:dyDescent="0.25">
      <c r="L887" s="1"/>
      <c r="M887" s="1"/>
      <c r="N887" s="1"/>
      <c r="O887" s="1"/>
      <c r="P887" s="1"/>
    </row>
    <row r="888" spans="12:16" ht="15.75" customHeight="1" x14ac:dyDescent="0.25">
      <c r="L888" s="1"/>
      <c r="M888" s="1"/>
      <c r="N888" s="1"/>
      <c r="O888" s="1"/>
      <c r="P888" s="1"/>
    </row>
    <row r="889" spans="12:16" ht="15.75" customHeight="1" x14ac:dyDescent="0.25">
      <c r="L889" s="1"/>
      <c r="M889" s="1"/>
      <c r="N889" s="1"/>
      <c r="O889" s="1"/>
      <c r="P889" s="1"/>
    </row>
    <row r="890" spans="12:16" ht="15.75" customHeight="1" x14ac:dyDescent="0.25">
      <c r="L890" s="1"/>
      <c r="M890" s="1"/>
      <c r="N890" s="1"/>
      <c r="O890" s="1"/>
      <c r="P890" s="1"/>
    </row>
    <row r="891" spans="12:16" ht="15.75" customHeight="1" x14ac:dyDescent="0.25">
      <c r="L891" s="1"/>
      <c r="M891" s="1"/>
      <c r="N891" s="1"/>
      <c r="O891" s="1"/>
      <c r="P891" s="1"/>
    </row>
    <row r="892" spans="12:16" ht="15.75" customHeight="1" x14ac:dyDescent="0.25">
      <c r="L892" s="1"/>
      <c r="M892" s="1"/>
      <c r="N892" s="1"/>
      <c r="O892" s="1"/>
      <c r="P892" s="1"/>
    </row>
    <row r="893" spans="12:16" ht="15.75" customHeight="1" x14ac:dyDescent="0.25">
      <c r="L893" s="1"/>
      <c r="M893" s="1"/>
      <c r="N893" s="1"/>
      <c r="O893" s="1"/>
      <c r="P893" s="1"/>
    </row>
    <row r="894" spans="12:16" ht="15.75" customHeight="1" x14ac:dyDescent="0.25">
      <c r="L894" s="1"/>
      <c r="M894" s="1"/>
      <c r="N894" s="1"/>
      <c r="O894" s="1"/>
      <c r="P894" s="1"/>
    </row>
    <row r="895" spans="12:16" ht="15.75" customHeight="1" x14ac:dyDescent="0.25">
      <c r="L895" s="1"/>
      <c r="M895" s="1"/>
      <c r="N895" s="1"/>
      <c r="O895" s="1"/>
      <c r="P895" s="1"/>
    </row>
    <row r="896" spans="12:16" ht="15.75" customHeight="1" x14ac:dyDescent="0.25">
      <c r="L896" s="1"/>
      <c r="M896" s="1"/>
      <c r="N896" s="1"/>
      <c r="O896" s="1"/>
      <c r="P896" s="1"/>
    </row>
    <row r="897" spans="12:16" ht="15.75" customHeight="1" x14ac:dyDescent="0.25">
      <c r="L897" s="1"/>
      <c r="M897" s="1"/>
      <c r="N897" s="1"/>
      <c r="O897" s="1"/>
      <c r="P897" s="1"/>
    </row>
    <row r="898" spans="12:16" ht="15.75" customHeight="1" x14ac:dyDescent="0.25">
      <c r="L898" s="1"/>
      <c r="M898" s="1"/>
      <c r="N898" s="1"/>
      <c r="O898" s="1"/>
      <c r="P898" s="1"/>
    </row>
    <row r="899" spans="12:16" ht="15.75" customHeight="1" x14ac:dyDescent="0.25">
      <c r="L899" s="1"/>
      <c r="M899" s="1"/>
      <c r="N899" s="1"/>
      <c r="O899" s="1"/>
      <c r="P899" s="1"/>
    </row>
    <row r="900" spans="12:16" ht="15.75" customHeight="1" x14ac:dyDescent="0.25">
      <c r="L900" s="1"/>
      <c r="M900" s="1"/>
      <c r="N900" s="1"/>
      <c r="O900" s="1"/>
      <c r="P900" s="1"/>
    </row>
    <row r="901" spans="12:16" ht="15.75" customHeight="1" x14ac:dyDescent="0.25">
      <c r="L901" s="1"/>
      <c r="M901" s="1"/>
      <c r="N901" s="1"/>
      <c r="O901" s="1"/>
      <c r="P901" s="1"/>
    </row>
    <row r="902" spans="12:16" ht="15.75" customHeight="1" x14ac:dyDescent="0.25">
      <c r="L902" s="1"/>
      <c r="M902" s="1"/>
      <c r="N902" s="1"/>
      <c r="O902" s="1"/>
      <c r="P902" s="1"/>
    </row>
    <row r="903" spans="12:16" ht="15.75" customHeight="1" x14ac:dyDescent="0.25">
      <c r="L903" s="1"/>
      <c r="M903" s="1"/>
      <c r="N903" s="1"/>
      <c r="O903" s="1"/>
      <c r="P903" s="1"/>
    </row>
    <row r="904" spans="12:16" ht="15.75" customHeight="1" x14ac:dyDescent="0.25">
      <c r="L904" s="1"/>
      <c r="M904" s="1"/>
      <c r="N904" s="1"/>
      <c r="O904" s="1"/>
      <c r="P904" s="1"/>
    </row>
    <row r="905" spans="12:16" ht="15.75" customHeight="1" x14ac:dyDescent="0.25">
      <c r="L905" s="1"/>
      <c r="M905" s="1"/>
      <c r="N905" s="1"/>
      <c r="O905" s="1"/>
      <c r="P905" s="1"/>
    </row>
    <row r="906" spans="12:16" ht="15.75" customHeight="1" x14ac:dyDescent="0.25">
      <c r="L906" s="1"/>
      <c r="M906" s="1"/>
      <c r="N906" s="1"/>
      <c r="O906" s="1"/>
      <c r="P906" s="1"/>
    </row>
    <row r="907" spans="12:16" ht="15.75" customHeight="1" x14ac:dyDescent="0.25">
      <c r="L907" s="1"/>
      <c r="M907" s="1"/>
      <c r="N907" s="1"/>
      <c r="O907" s="1"/>
      <c r="P907" s="1"/>
    </row>
    <row r="908" spans="12:16" ht="15.75" customHeight="1" x14ac:dyDescent="0.25">
      <c r="L908" s="1"/>
      <c r="M908" s="1"/>
      <c r="N908" s="1"/>
      <c r="O908" s="1"/>
      <c r="P908" s="1"/>
    </row>
    <row r="909" spans="12:16" ht="15.75" customHeight="1" x14ac:dyDescent="0.25">
      <c r="L909" s="1"/>
      <c r="M909" s="1"/>
      <c r="N909" s="1"/>
      <c r="O909" s="1"/>
      <c r="P909" s="1"/>
    </row>
    <row r="910" spans="12:16" ht="15.75" customHeight="1" x14ac:dyDescent="0.25">
      <c r="L910" s="1"/>
      <c r="M910" s="1"/>
      <c r="N910" s="1"/>
      <c r="O910" s="1"/>
      <c r="P910" s="1"/>
    </row>
    <row r="911" spans="12:16" ht="15.75" customHeight="1" x14ac:dyDescent="0.25">
      <c r="L911" s="1"/>
      <c r="M911" s="1"/>
      <c r="N911" s="1"/>
      <c r="O911" s="1"/>
      <c r="P911" s="1"/>
    </row>
    <row r="912" spans="12:16" ht="15.75" customHeight="1" x14ac:dyDescent="0.25">
      <c r="L912" s="1"/>
      <c r="M912" s="1"/>
      <c r="N912" s="1"/>
      <c r="O912" s="1"/>
      <c r="P912" s="1"/>
    </row>
    <row r="913" spans="12:16" ht="15.75" customHeight="1" x14ac:dyDescent="0.25">
      <c r="L913" s="1"/>
      <c r="M913" s="1"/>
      <c r="N913" s="1"/>
      <c r="O913" s="1"/>
      <c r="P913" s="1"/>
    </row>
    <row r="914" spans="12:16" ht="15.75" customHeight="1" x14ac:dyDescent="0.25">
      <c r="L914" s="1"/>
      <c r="M914" s="1"/>
      <c r="N914" s="1"/>
      <c r="O914" s="1"/>
      <c r="P914" s="1"/>
    </row>
    <row r="915" spans="12:16" ht="15.75" customHeight="1" x14ac:dyDescent="0.25">
      <c r="L915" s="1"/>
      <c r="M915" s="1"/>
      <c r="N915" s="1"/>
      <c r="O915" s="1"/>
      <c r="P915" s="1"/>
    </row>
    <row r="916" spans="12:16" ht="15.75" customHeight="1" x14ac:dyDescent="0.25">
      <c r="L916" s="1"/>
      <c r="M916" s="1"/>
      <c r="N916" s="1"/>
      <c r="O916" s="1"/>
      <c r="P916" s="1"/>
    </row>
    <row r="917" spans="12:16" ht="15.75" customHeight="1" x14ac:dyDescent="0.25">
      <c r="L917" s="1"/>
      <c r="M917" s="1"/>
      <c r="N917" s="1"/>
      <c r="O917" s="1"/>
      <c r="P917" s="1"/>
    </row>
    <row r="918" spans="12:16" ht="15.75" customHeight="1" x14ac:dyDescent="0.25">
      <c r="L918" s="1"/>
      <c r="M918" s="1"/>
      <c r="N918" s="1"/>
      <c r="O918" s="1"/>
      <c r="P918" s="1"/>
    </row>
    <row r="919" spans="12:16" ht="15.75" customHeight="1" x14ac:dyDescent="0.25">
      <c r="L919" s="1"/>
      <c r="M919" s="1"/>
      <c r="N919" s="1"/>
      <c r="O919" s="1"/>
      <c r="P919" s="1"/>
    </row>
    <row r="920" spans="12:16" ht="15.75" customHeight="1" x14ac:dyDescent="0.25">
      <c r="L920" s="1"/>
      <c r="M920" s="1"/>
      <c r="N920" s="1"/>
      <c r="O920" s="1"/>
      <c r="P920" s="1"/>
    </row>
    <row r="921" spans="12:16" ht="15.75" customHeight="1" x14ac:dyDescent="0.25">
      <c r="L921" s="1"/>
      <c r="M921" s="1"/>
      <c r="N921" s="1"/>
      <c r="O921" s="1"/>
      <c r="P921" s="1"/>
    </row>
    <row r="922" spans="12:16" ht="15.75" customHeight="1" x14ac:dyDescent="0.25">
      <c r="L922" s="1"/>
      <c r="M922" s="1"/>
      <c r="N922" s="1"/>
      <c r="O922" s="1"/>
      <c r="P922" s="1"/>
    </row>
    <row r="923" spans="12:16" ht="15.75" customHeight="1" x14ac:dyDescent="0.25">
      <c r="L923" s="1"/>
      <c r="M923" s="1"/>
      <c r="N923" s="1"/>
      <c r="O923" s="1"/>
      <c r="P923" s="1"/>
    </row>
    <row r="924" spans="12:16" ht="15.75" customHeight="1" x14ac:dyDescent="0.25">
      <c r="L924" s="1"/>
      <c r="M924" s="1"/>
      <c r="N924" s="1"/>
      <c r="O924" s="1"/>
      <c r="P924" s="1"/>
    </row>
    <row r="925" spans="12:16" ht="15.75" customHeight="1" x14ac:dyDescent="0.25">
      <c r="L925" s="1"/>
      <c r="M925" s="1"/>
      <c r="N925" s="1"/>
      <c r="O925" s="1"/>
      <c r="P925" s="1"/>
    </row>
    <row r="926" spans="12:16" ht="15.75" customHeight="1" x14ac:dyDescent="0.25">
      <c r="L926" s="1"/>
      <c r="M926" s="1"/>
      <c r="N926" s="1"/>
      <c r="O926" s="1"/>
      <c r="P926" s="1"/>
    </row>
    <row r="927" spans="12:16" ht="15.75" customHeight="1" x14ac:dyDescent="0.25">
      <c r="L927" s="1"/>
      <c r="M927" s="1"/>
      <c r="N927" s="1"/>
      <c r="O927" s="1"/>
      <c r="P927" s="1"/>
    </row>
    <row r="928" spans="12:16" ht="15.75" customHeight="1" x14ac:dyDescent="0.25">
      <c r="L928" s="1"/>
      <c r="M928" s="1"/>
      <c r="N928" s="1"/>
      <c r="O928" s="1"/>
      <c r="P928" s="1"/>
    </row>
    <row r="929" spans="12:16" ht="15.75" customHeight="1" x14ac:dyDescent="0.25">
      <c r="L929" s="1"/>
      <c r="M929" s="1"/>
      <c r="N929" s="1"/>
      <c r="O929" s="1"/>
      <c r="P929" s="1"/>
    </row>
    <row r="930" spans="12:16" ht="15.75" customHeight="1" x14ac:dyDescent="0.25">
      <c r="L930" s="1"/>
      <c r="M930" s="1"/>
      <c r="N930" s="1"/>
      <c r="O930" s="1"/>
      <c r="P930" s="1"/>
    </row>
    <row r="931" spans="12:16" ht="15.75" customHeight="1" x14ac:dyDescent="0.25">
      <c r="L931" s="1"/>
      <c r="M931" s="1"/>
      <c r="N931" s="1"/>
      <c r="O931" s="1"/>
      <c r="P931" s="1"/>
    </row>
    <row r="932" spans="12:16" ht="15.75" customHeight="1" x14ac:dyDescent="0.25">
      <c r="L932" s="1"/>
      <c r="M932" s="1"/>
      <c r="N932" s="1"/>
      <c r="O932" s="1"/>
      <c r="P932" s="1"/>
    </row>
    <row r="933" spans="12:16" ht="15.75" customHeight="1" x14ac:dyDescent="0.25">
      <c r="L933" s="1"/>
      <c r="M933" s="1"/>
      <c r="N933" s="1"/>
      <c r="O933" s="1"/>
      <c r="P933" s="1"/>
    </row>
    <row r="934" spans="12:16" ht="15.75" customHeight="1" x14ac:dyDescent="0.25">
      <c r="L934" s="1"/>
      <c r="M934" s="1"/>
      <c r="N934" s="1"/>
      <c r="O934" s="1"/>
      <c r="P934" s="1"/>
    </row>
    <row r="935" spans="12:16" ht="15.75" customHeight="1" x14ac:dyDescent="0.25">
      <c r="L935" s="1"/>
      <c r="M935" s="1"/>
      <c r="N935" s="1"/>
      <c r="O935" s="1"/>
      <c r="P935" s="1"/>
    </row>
    <row r="936" spans="12:16" ht="15.75" customHeight="1" x14ac:dyDescent="0.25">
      <c r="L936" s="1"/>
      <c r="M936" s="1"/>
      <c r="N936" s="1"/>
      <c r="O936" s="1"/>
      <c r="P936" s="1"/>
    </row>
    <row r="937" spans="12:16" ht="15.75" customHeight="1" x14ac:dyDescent="0.25">
      <c r="L937" s="1"/>
      <c r="M937" s="1"/>
      <c r="N937" s="1"/>
      <c r="O937" s="1"/>
      <c r="P937" s="1"/>
    </row>
    <row r="938" spans="12:16" ht="15.75" customHeight="1" x14ac:dyDescent="0.25">
      <c r="L938" s="1"/>
      <c r="M938" s="1"/>
      <c r="N938" s="1"/>
      <c r="O938" s="1"/>
      <c r="P938" s="1"/>
    </row>
    <row r="939" spans="12:16" ht="15.75" customHeight="1" x14ac:dyDescent="0.25">
      <c r="L939" s="1"/>
      <c r="M939" s="1"/>
      <c r="N939" s="1"/>
      <c r="O939" s="1"/>
      <c r="P939" s="1"/>
    </row>
    <row r="940" spans="12:16" ht="15.75" customHeight="1" x14ac:dyDescent="0.25">
      <c r="L940" s="1"/>
      <c r="M940" s="1"/>
      <c r="N940" s="1"/>
      <c r="O940" s="1"/>
      <c r="P940" s="1"/>
    </row>
    <row r="941" spans="12:16" ht="15.75" customHeight="1" x14ac:dyDescent="0.25">
      <c r="L941" s="1"/>
      <c r="M941" s="1"/>
      <c r="N941" s="1"/>
      <c r="O941" s="1"/>
      <c r="P941" s="1"/>
    </row>
    <row r="942" spans="12:16" ht="15.75" customHeight="1" x14ac:dyDescent="0.25">
      <c r="L942" s="1"/>
      <c r="M942" s="1"/>
      <c r="N942" s="1"/>
      <c r="O942" s="1"/>
      <c r="P942" s="1"/>
    </row>
    <row r="943" spans="12:16" ht="15.75" customHeight="1" x14ac:dyDescent="0.25">
      <c r="L943" s="1"/>
      <c r="M943" s="1"/>
      <c r="N943" s="1"/>
      <c r="O943" s="1"/>
      <c r="P943" s="1"/>
    </row>
    <row r="944" spans="12:16" ht="15.75" customHeight="1" x14ac:dyDescent="0.25">
      <c r="L944" s="1"/>
      <c r="M944" s="1"/>
      <c r="N944" s="1"/>
      <c r="O944" s="1"/>
      <c r="P944" s="1"/>
    </row>
    <row r="945" spans="12:16" ht="15.75" customHeight="1" x14ac:dyDescent="0.25">
      <c r="L945" s="1"/>
      <c r="M945" s="1"/>
      <c r="N945" s="1"/>
      <c r="O945" s="1"/>
      <c r="P945" s="1"/>
    </row>
    <row r="946" spans="12:16" ht="15.75" customHeight="1" x14ac:dyDescent="0.25">
      <c r="L946" s="1"/>
      <c r="M946" s="1"/>
      <c r="N946" s="1"/>
      <c r="O946" s="1"/>
      <c r="P946" s="1"/>
    </row>
    <row r="947" spans="12:16" ht="15.75" customHeight="1" x14ac:dyDescent="0.25">
      <c r="L947" s="1"/>
      <c r="M947" s="1"/>
      <c r="N947" s="1"/>
      <c r="O947" s="1"/>
      <c r="P947" s="1"/>
    </row>
    <row r="948" spans="12:16" ht="15.75" customHeight="1" x14ac:dyDescent="0.25">
      <c r="L948" s="1"/>
      <c r="M948" s="1"/>
      <c r="N948" s="1"/>
      <c r="O948" s="1"/>
      <c r="P948" s="1"/>
    </row>
    <row r="949" spans="12:16" ht="15.75" customHeight="1" x14ac:dyDescent="0.25">
      <c r="L949" s="1"/>
      <c r="M949" s="1"/>
      <c r="N949" s="1"/>
      <c r="O949" s="1"/>
      <c r="P949" s="1"/>
    </row>
    <row r="950" spans="12:16" ht="15.75" customHeight="1" x14ac:dyDescent="0.25">
      <c r="L950" s="1"/>
      <c r="M950" s="1"/>
      <c r="N950" s="1"/>
      <c r="O950" s="1"/>
      <c r="P950" s="1"/>
    </row>
    <row r="951" spans="12:16" ht="15.75" customHeight="1" x14ac:dyDescent="0.25">
      <c r="L951" s="1"/>
      <c r="M951" s="1"/>
      <c r="N951" s="1"/>
      <c r="O951" s="1"/>
      <c r="P951" s="1"/>
    </row>
    <row r="952" spans="12:16" ht="15.75" customHeight="1" x14ac:dyDescent="0.25">
      <c r="L952" s="1"/>
      <c r="M952" s="1"/>
      <c r="N952" s="1"/>
      <c r="O952" s="1"/>
      <c r="P952" s="1"/>
    </row>
    <row r="953" spans="12:16" ht="15.75" customHeight="1" x14ac:dyDescent="0.25">
      <c r="L953" s="1"/>
      <c r="M953" s="1"/>
      <c r="N953" s="1"/>
      <c r="O953" s="1"/>
      <c r="P953" s="1"/>
    </row>
    <row r="954" spans="12:16" ht="15.75" customHeight="1" x14ac:dyDescent="0.25">
      <c r="L954" s="1"/>
      <c r="M954" s="1"/>
      <c r="N954" s="1"/>
      <c r="O954" s="1"/>
      <c r="P954" s="1"/>
    </row>
    <row r="955" spans="12:16" ht="15.75" customHeight="1" x14ac:dyDescent="0.25">
      <c r="L955" s="1"/>
      <c r="M955" s="1"/>
      <c r="N955" s="1"/>
      <c r="O955" s="1"/>
      <c r="P955" s="1"/>
    </row>
    <row r="956" spans="12:16" ht="15.75" customHeight="1" x14ac:dyDescent="0.25">
      <c r="L956" s="1"/>
      <c r="M956" s="1"/>
      <c r="N956" s="1"/>
      <c r="O956" s="1"/>
      <c r="P956" s="1"/>
    </row>
    <row r="957" spans="12:16" ht="15.75" customHeight="1" x14ac:dyDescent="0.25">
      <c r="L957" s="1"/>
      <c r="M957" s="1"/>
      <c r="N957" s="1"/>
      <c r="O957" s="1"/>
      <c r="P957" s="1"/>
    </row>
    <row r="958" spans="12:16" ht="15.75" customHeight="1" x14ac:dyDescent="0.25">
      <c r="L958" s="1"/>
      <c r="M958" s="1"/>
      <c r="N958" s="1"/>
      <c r="O958" s="1"/>
      <c r="P958" s="1"/>
    </row>
    <row r="959" spans="12:16" ht="15.75" customHeight="1" x14ac:dyDescent="0.25">
      <c r="L959" s="1"/>
      <c r="M959" s="1"/>
      <c r="N959" s="1"/>
      <c r="O959" s="1"/>
      <c r="P959" s="1"/>
    </row>
    <row r="960" spans="12:16" ht="15.75" customHeight="1" x14ac:dyDescent="0.25">
      <c r="L960" s="1"/>
      <c r="M960" s="1"/>
      <c r="N960" s="1"/>
      <c r="O960" s="1"/>
      <c r="P960" s="1"/>
    </row>
    <row r="961" spans="12:16" ht="15.75" customHeight="1" x14ac:dyDescent="0.25">
      <c r="L961" s="1"/>
      <c r="M961" s="1"/>
      <c r="N961" s="1"/>
      <c r="O961" s="1"/>
      <c r="P961" s="1"/>
    </row>
    <row r="962" spans="12:16" ht="15.75" customHeight="1" x14ac:dyDescent="0.25">
      <c r="L962" s="1"/>
      <c r="M962" s="1"/>
      <c r="N962" s="1"/>
      <c r="O962" s="1"/>
      <c r="P962" s="1"/>
    </row>
    <row r="963" spans="12:16" ht="15.75" customHeight="1" x14ac:dyDescent="0.25">
      <c r="L963" s="1"/>
      <c r="M963" s="1"/>
      <c r="N963" s="1"/>
      <c r="O963" s="1"/>
      <c r="P963" s="1"/>
    </row>
    <row r="964" spans="12:16" ht="15.75" customHeight="1" x14ac:dyDescent="0.25">
      <c r="L964" s="1"/>
      <c r="M964" s="1"/>
      <c r="N964" s="1"/>
      <c r="O964" s="1"/>
      <c r="P964" s="1"/>
    </row>
    <row r="965" spans="12:16" ht="15.75" customHeight="1" x14ac:dyDescent="0.25">
      <c r="L965" s="1"/>
      <c r="M965" s="1"/>
      <c r="N965" s="1"/>
      <c r="O965" s="1"/>
      <c r="P965" s="1"/>
    </row>
    <row r="966" spans="12:16" ht="15.75" customHeight="1" x14ac:dyDescent="0.25">
      <c r="L966" s="1"/>
      <c r="M966" s="1"/>
      <c r="N966" s="1"/>
      <c r="O966" s="1"/>
      <c r="P966" s="1"/>
    </row>
    <row r="967" spans="12:16" ht="15.75" customHeight="1" x14ac:dyDescent="0.25">
      <c r="L967" s="1"/>
      <c r="M967" s="1"/>
      <c r="N967" s="1"/>
      <c r="O967" s="1"/>
      <c r="P967" s="1"/>
    </row>
    <row r="968" spans="12:16" ht="15.75" customHeight="1" x14ac:dyDescent="0.25">
      <c r="L968" s="1"/>
      <c r="M968" s="1"/>
      <c r="N968" s="1"/>
      <c r="O968" s="1"/>
      <c r="P968" s="1"/>
    </row>
    <row r="969" spans="12:16" ht="15.75" customHeight="1" x14ac:dyDescent="0.25">
      <c r="L969" s="1"/>
      <c r="M969" s="1"/>
      <c r="N969" s="1"/>
      <c r="O969" s="1"/>
      <c r="P969" s="1"/>
    </row>
    <row r="970" spans="12:16" ht="15.75" customHeight="1" x14ac:dyDescent="0.25">
      <c r="L970" s="1"/>
      <c r="M970" s="1"/>
      <c r="N970" s="1"/>
      <c r="O970" s="1"/>
      <c r="P970" s="1"/>
    </row>
    <row r="971" spans="12:16" ht="15.75" customHeight="1" x14ac:dyDescent="0.25">
      <c r="L971" s="1"/>
      <c r="M971" s="1"/>
      <c r="N971" s="1"/>
      <c r="O971" s="1"/>
      <c r="P971" s="1"/>
    </row>
    <row r="972" spans="12:16" ht="15.75" customHeight="1" x14ac:dyDescent="0.25">
      <c r="L972" s="1"/>
      <c r="M972" s="1"/>
      <c r="N972" s="1"/>
      <c r="O972" s="1"/>
      <c r="P972" s="1"/>
    </row>
    <row r="973" spans="12:16" ht="15.75" customHeight="1" x14ac:dyDescent="0.25">
      <c r="L973" s="1"/>
      <c r="M973" s="1"/>
      <c r="N973" s="1"/>
      <c r="O973" s="1"/>
      <c r="P973" s="1"/>
    </row>
    <row r="974" spans="12:16" ht="15.75" customHeight="1" x14ac:dyDescent="0.25">
      <c r="L974" s="1"/>
      <c r="M974" s="1"/>
      <c r="N974" s="1"/>
      <c r="O974" s="1"/>
      <c r="P974" s="1"/>
    </row>
    <row r="975" spans="12:16" ht="15.75" customHeight="1" x14ac:dyDescent="0.25">
      <c r="L975" s="1"/>
      <c r="M975" s="1"/>
      <c r="N975" s="1"/>
      <c r="O975" s="1"/>
      <c r="P975" s="1"/>
    </row>
    <row r="976" spans="12:16" ht="15.75" customHeight="1" x14ac:dyDescent="0.25">
      <c r="L976" s="1"/>
      <c r="M976" s="1"/>
      <c r="N976" s="1"/>
      <c r="O976" s="1"/>
      <c r="P976" s="1"/>
    </row>
    <row r="977" spans="12:16" ht="15.75" customHeight="1" x14ac:dyDescent="0.25">
      <c r="L977" s="1"/>
      <c r="M977" s="1"/>
      <c r="N977" s="1"/>
      <c r="O977" s="1"/>
      <c r="P977" s="1"/>
    </row>
    <row r="978" spans="12:16" ht="15.75" customHeight="1" x14ac:dyDescent="0.25">
      <c r="L978" s="1"/>
      <c r="M978" s="1"/>
      <c r="N978" s="1"/>
      <c r="O978" s="1"/>
      <c r="P978" s="1"/>
    </row>
    <row r="979" spans="12:16" ht="15.75" customHeight="1" x14ac:dyDescent="0.25">
      <c r="L979" s="1"/>
      <c r="M979" s="1"/>
      <c r="N979" s="1"/>
      <c r="O979" s="1"/>
      <c r="P979" s="1"/>
    </row>
    <row r="980" spans="12:16" ht="15.75" customHeight="1" x14ac:dyDescent="0.25">
      <c r="L980" s="1"/>
      <c r="M980" s="1"/>
      <c r="N980" s="1"/>
      <c r="O980" s="1"/>
      <c r="P980" s="1"/>
    </row>
    <row r="981" spans="12:16" ht="15.75" customHeight="1" x14ac:dyDescent="0.25">
      <c r="L981" s="1"/>
      <c r="M981" s="1"/>
      <c r="N981" s="1"/>
      <c r="O981" s="1"/>
      <c r="P981" s="1"/>
    </row>
    <row r="982" spans="12:16" ht="15.75" customHeight="1" x14ac:dyDescent="0.25">
      <c r="L982" s="1"/>
      <c r="M982" s="1"/>
      <c r="N982" s="1"/>
      <c r="O982" s="1"/>
      <c r="P982" s="1"/>
    </row>
    <row r="983" spans="12:16" ht="15.75" customHeight="1" x14ac:dyDescent="0.25">
      <c r="L983" s="1"/>
      <c r="M983" s="1"/>
      <c r="N983" s="1"/>
      <c r="O983" s="1"/>
      <c r="P983" s="1"/>
    </row>
    <row r="984" spans="12:16" ht="15.75" customHeight="1" x14ac:dyDescent="0.25">
      <c r="L984" s="1"/>
      <c r="M984" s="1"/>
      <c r="N984" s="1"/>
      <c r="O984" s="1"/>
      <c r="P984" s="1"/>
    </row>
    <row r="985" spans="12:16" ht="15.75" customHeight="1" x14ac:dyDescent="0.25">
      <c r="L985" s="1"/>
      <c r="M985" s="1"/>
      <c r="N985" s="1"/>
      <c r="O985" s="1"/>
      <c r="P985" s="1"/>
    </row>
    <row r="986" spans="12:16" ht="15.75" customHeight="1" x14ac:dyDescent="0.25">
      <c r="L986" s="1"/>
      <c r="M986" s="1"/>
      <c r="N986" s="1"/>
      <c r="O986" s="1"/>
      <c r="P986" s="1"/>
    </row>
    <row r="987" spans="12:16" ht="15.75" customHeight="1" x14ac:dyDescent="0.25">
      <c r="L987" s="1"/>
      <c r="M987" s="1"/>
      <c r="N987" s="1"/>
      <c r="O987" s="1"/>
      <c r="P987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9:D38" numberStoredAsText="1"/>
    <ignoredError sqref="F10:G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00"/>
  </sheetPr>
  <dimension ref="A1:P981"/>
  <sheetViews>
    <sheetView workbookViewId="0">
      <pane xSplit="6" topLeftCell="G1" activePane="topRight" state="frozen"/>
      <selection pane="topRight" activeCell="G50" sqref="G50"/>
    </sheetView>
  </sheetViews>
  <sheetFormatPr baseColWidth="10" defaultColWidth="14.42578125" defaultRowHeight="15" customHeight="1" x14ac:dyDescent="0.25"/>
  <cols>
    <col min="1" max="1" width="3.42578125" customWidth="1"/>
    <col min="2" max="2" width="4.28515625" customWidth="1"/>
    <col min="3" max="3" width="5.7109375" customWidth="1"/>
    <col min="4" max="4" width="4.7109375" customWidth="1"/>
    <col min="5" max="5" width="71.28515625" customWidth="1"/>
    <col min="6" max="6" width="20" customWidth="1"/>
    <col min="7" max="8" width="20.28515625" customWidth="1"/>
  </cols>
  <sheetData>
    <row r="1" spans="1:8" x14ac:dyDescent="0.25">
      <c r="F1" s="1"/>
      <c r="G1" s="218"/>
      <c r="H1" s="218"/>
    </row>
    <row r="2" spans="1:8" x14ac:dyDescent="0.25">
      <c r="B2" s="373"/>
      <c r="C2" s="372"/>
      <c r="D2" s="1"/>
      <c r="E2" s="395" t="s">
        <v>0</v>
      </c>
      <c r="F2" s="372"/>
      <c r="G2" s="372"/>
      <c r="H2" s="372"/>
    </row>
    <row r="3" spans="1:8" x14ac:dyDescent="0.25">
      <c r="B3" s="373"/>
      <c r="C3" s="372"/>
      <c r="D3" s="1"/>
      <c r="E3" s="396" t="s">
        <v>82</v>
      </c>
      <c r="F3" s="372"/>
      <c r="G3" s="372"/>
      <c r="H3" s="372"/>
    </row>
    <row r="4" spans="1:8" x14ac:dyDescent="0.25">
      <c r="B4" s="1"/>
      <c r="C4" s="1"/>
      <c r="D4" s="1"/>
      <c r="E4" s="396" t="s">
        <v>2</v>
      </c>
      <c r="F4" s="372"/>
      <c r="G4" s="372"/>
      <c r="H4" s="372"/>
    </row>
    <row r="5" spans="1:8" ht="15.75" customHeight="1" x14ac:dyDescent="0.25">
      <c r="B5" s="1"/>
      <c r="C5" s="6"/>
      <c r="D5" s="6"/>
      <c r="E5" s="219" t="s">
        <v>157</v>
      </c>
      <c r="F5" s="220" t="s">
        <v>188</v>
      </c>
      <c r="G5" s="221"/>
      <c r="H5" s="221"/>
    </row>
    <row r="6" spans="1:8" ht="15.75" customHeight="1" x14ac:dyDescent="0.25">
      <c r="B6" s="1"/>
      <c r="C6" s="6"/>
      <c r="D6" s="6"/>
      <c r="E6" s="219"/>
      <c r="F6" s="222" t="s">
        <v>83</v>
      </c>
      <c r="G6" s="169">
        <v>45742</v>
      </c>
      <c r="H6" s="169">
        <v>45680</v>
      </c>
    </row>
    <row r="7" spans="1:8" ht="16.5" customHeight="1" x14ac:dyDescent="0.25">
      <c r="A7" s="1"/>
      <c r="B7" s="1"/>
      <c r="C7" s="6"/>
      <c r="D7" s="6"/>
      <c r="E7" s="5"/>
      <c r="F7" s="397" t="s">
        <v>85</v>
      </c>
      <c r="G7" s="377" t="s">
        <v>81</v>
      </c>
      <c r="H7" s="375" t="s">
        <v>86</v>
      </c>
    </row>
    <row r="8" spans="1:8" ht="15" customHeight="1" x14ac:dyDescent="0.25">
      <c r="A8" s="1"/>
      <c r="B8" s="1"/>
      <c r="C8" s="1"/>
      <c r="D8" s="1"/>
      <c r="E8" s="1"/>
      <c r="F8" s="376"/>
      <c r="G8" s="376"/>
      <c r="H8" s="376"/>
    </row>
    <row r="9" spans="1:8" ht="30" customHeight="1" x14ac:dyDescent="0.25">
      <c r="A9" s="1"/>
      <c r="B9" s="390" t="s">
        <v>4</v>
      </c>
      <c r="C9" s="390" t="s">
        <v>5</v>
      </c>
      <c r="D9" s="391" t="s">
        <v>6</v>
      </c>
      <c r="E9" s="393" t="s">
        <v>90</v>
      </c>
      <c r="F9" s="392" t="s">
        <v>154</v>
      </c>
      <c r="G9" s="305" t="s">
        <v>275</v>
      </c>
      <c r="H9" s="223" t="s">
        <v>93</v>
      </c>
    </row>
    <row r="10" spans="1:8" x14ac:dyDescent="0.25">
      <c r="A10" s="1"/>
      <c r="B10" s="376"/>
      <c r="C10" s="376"/>
      <c r="D10" s="376"/>
      <c r="E10" s="383"/>
      <c r="F10" s="383"/>
      <c r="G10" s="306" t="s">
        <v>97</v>
      </c>
      <c r="H10" s="224" t="s">
        <v>98</v>
      </c>
    </row>
    <row r="11" spans="1:8" x14ac:dyDescent="0.25">
      <c r="B11" s="376"/>
      <c r="C11" s="376"/>
      <c r="D11" s="376"/>
      <c r="E11" s="383"/>
      <c r="F11" s="383"/>
      <c r="G11" s="307" t="s">
        <v>103</v>
      </c>
      <c r="H11" s="225"/>
    </row>
    <row r="12" spans="1:8" ht="15.75" customHeight="1" x14ac:dyDescent="0.25">
      <c r="B12" s="376"/>
      <c r="C12" s="376"/>
      <c r="D12" s="376"/>
      <c r="E12" s="383"/>
      <c r="F12" s="383"/>
      <c r="G12" s="308" t="s">
        <v>108</v>
      </c>
      <c r="H12" s="226"/>
    </row>
    <row r="13" spans="1:8" x14ac:dyDescent="0.25">
      <c r="A13" s="1"/>
      <c r="B13" s="227"/>
      <c r="C13" s="227"/>
      <c r="D13" s="227"/>
      <c r="E13" s="228" t="s">
        <v>113</v>
      </c>
      <c r="F13" s="229">
        <f>+F14+F16+F18+F21</f>
        <v>34301873</v>
      </c>
      <c r="G13" s="230">
        <f>+G14+G16+G21</f>
        <v>43933727</v>
      </c>
      <c r="H13" s="326">
        <f t="shared" ref="H13" si="0">+H14+H16+H18+H21</f>
        <v>-9631854</v>
      </c>
    </row>
    <row r="14" spans="1:8" x14ac:dyDescent="0.25">
      <c r="A14" s="14"/>
      <c r="B14" s="86" t="s">
        <v>21</v>
      </c>
      <c r="C14" s="86"/>
      <c r="D14" s="86"/>
      <c r="E14" s="231" t="s">
        <v>138</v>
      </c>
      <c r="F14" s="88">
        <f t="shared" ref="F14:G14" si="1">+F15</f>
        <v>0</v>
      </c>
      <c r="G14" s="321">
        <f t="shared" si="1"/>
        <v>0</v>
      </c>
      <c r="H14" s="327"/>
    </row>
    <row r="15" spans="1:8" x14ac:dyDescent="0.25">
      <c r="A15" s="1"/>
      <c r="B15" s="94"/>
      <c r="C15" s="94" t="s">
        <v>61</v>
      </c>
      <c r="D15" s="94"/>
      <c r="E15" s="193" t="s">
        <v>158</v>
      </c>
      <c r="F15" s="96">
        <f>SUM(G15:H15)</f>
        <v>0</v>
      </c>
      <c r="G15" s="321"/>
      <c r="H15" s="328"/>
    </row>
    <row r="16" spans="1:8" x14ac:dyDescent="0.25">
      <c r="A16" s="14"/>
      <c r="B16" s="86" t="s">
        <v>30</v>
      </c>
      <c r="C16" s="86" t="s">
        <v>14</v>
      </c>
      <c r="D16" s="86" t="s">
        <v>15</v>
      </c>
      <c r="E16" s="120" t="s">
        <v>31</v>
      </c>
      <c r="F16" s="88">
        <f t="shared" ref="F16:H16" si="2">+F17</f>
        <v>34281450</v>
      </c>
      <c r="G16" s="321">
        <f t="shared" si="2"/>
        <v>43913304</v>
      </c>
      <c r="H16" s="328">
        <f t="shared" si="2"/>
        <v>-9631854</v>
      </c>
    </row>
    <row r="17" spans="1:16" x14ac:dyDescent="0.25">
      <c r="B17" s="94"/>
      <c r="C17" s="94" t="s">
        <v>24</v>
      </c>
      <c r="D17" s="94" t="s">
        <v>15</v>
      </c>
      <c r="E17" s="184" t="s">
        <v>32</v>
      </c>
      <c r="F17" s="96">
        <f>SUM(G17:H17)</f>
        <v>34281450</v>
      </c>
      <c r="G17" s="322">
        <v>43913304</v>
      </c>
      <c r="H17" s="329">
        <v>-9631854</v>
      </c>
    </row>
    <row r="18" spans="1:16" ht="15.75" customHeight="1" x14ac:dyDescent="0.25">
      <c r="A18" s="14"/>
      <c r="B18" s="86" t="s">
        <v>159</v>
      </c>
      <c r="C18" s="86"/>
      <c r="D18" s="86"/>
      <c r="E18" s="231" t="s">
        <v>189</v>
      </c>
      <c r="F18" s="88">
        <f t="shared" ref="F18:F19" si="3">+F19</f>
        <v>0</v>
      </c>
      <c r="G18" s="321"/>
      <c r="H18" s="328"/>
    </row>
    <row r="19" spans="1:16" ht="15.75" customHeight="1" x14ac:dyDescent="0.25">
      <c r="A19" s="1"/>
      <c r="B19" s="94"/>
      <c r="C19" s="94" t="s">
        <v>17</v>
      </c>
      <c r="D19" s="94"/>
      <c r="E19" s="193" t="s">
        <v>18</v>
      </c>
      <c r="F19" s="96">
        <f t="shared" si="3"/>
        <v>0</v>
      </c>
      <c r="G19" s="322"/>
      <c r="H19" s="329"/>
    </row>
    <row r="20" spans="1:16" ht="15.75" customHeight="1" x14ac:dyDescent="0.25">
      <c r="A20" s="1"/>
      <c r="B20" s="94"/>
      <c r="C20" s="94"/>
      <c r="D20" s="94" t="s">
        <v>161</v>
      </c>
      <c r="E20" s="193" t="s">
        <v>162</v>
      </c>
      <c r="F20" s="96">
        <f>SUM(G20:H20)</f>
        <v>0</v>
      </c>
      <c r="G20" s="322"/>
      <c r="H20" s="329"/>
    </row>
    <row r="21" spans="1:16" ht="15.75" customHeight="1" x14ac:dyDescent="0.25">
      <c r="A21" s="14"/>
      <c r="B21" s="86" t="s">
        <v>43</v>
      </c>
      <c r="C21" s="86" t="s">
        <v>14</v>
      </c>
      <c r="D21" s="86" t="s">
        <v>15</v>
      </c>
      <c r="E21" s="193" t="s">
        <v>44</v>
      </c>
      <c r="F21" s="88">
        <f>SUM(G21:H21)</f>
        <v>20423</v>
      </c>
      <c r="G21" s="321">
        <v>20423</v>
      </c>
      <c r="H21" s="328"/>
    </row>
    <row r="22" spans="1:16" ht="15.75" customHeight="1" x14ac:dyDescent="0.25">
      <c r="A22" s="1"/>
      <c r="B22" s="227"/>
      <c r="C22" s="227"/>
      <c r="D22" s="227"/>
      <c r="E22" s="228" t="s">
        <v>116</v>
      </c>
      <c r="F22" s="229">
        <f>+F23+F32+F34+F38+F49+F51</f>
        <v>34301873</v>
      </c>
      <c r="G22" s="323">
        <f t="shared" ref="G22:H22" si="4">G23+G32+G34+G38+G49</f>
        <v>43933727</v>
      </c>
      <c r="H22" s="330">
        <f t="shared" si="4"/>
        <v>-9631854</v>
      </c>
    </row>
    <row r="23" spans="1:16" ht="15.75" customHeight="1" x14ac:dyDescent="0.25">
      <c r="A23" s="14"/>
      <c r="B23" s="86" t="s">
        <v>52</v>
      </c>
      <c r="C23" s="86" t="s">
        <v>14</v>
      </c>
      <c r="D23" s="86" t="s">
        <v>15</v>
      </c>
      <c r="E23" s="120" t="s">
        <v>16</v>
      </c>
      <c r="F23" s="88">
        <f>+F24+F28</f>
        <v>0</v>
      </c>
      <c r="G23" s="324">
        <f t="shared" ref="G23:H23" si="5">+G28</f>
        <v>0</v>
      </c>
      <c r="H23" s="331">
        <f t="shared" si="5"/>
        <v>0</v>
      </c>
    </row>
    <row r="24" spans="1:16" ht="15.75" hidden="1" customHeight="1" x14ac:dyDescent="0.25">
      <c r="B24" s="94"/>
      <c r="C24" s="94" t="s">
        <v>26</v>
      </c>
      <c r="D24" s="94" t="s">
        <v>15</v>
      </c>
      <c r="E24" s="184" t="s">
        <v>190</v>
      </c>
      <c r="F24" s="96">
        <f>SUM(F25:F27)</f>
        <v>0</v>
      </c>
      <c r="G24" s="325"/>
      <c r="H24" s="332"/>
    </row>
    <row r="25" spans="1:16" ht="15.75" hidden="1" customHeight="1" x14ac:dyDescent="0.25">
      <c r="A25" s="1"/>
      <c r="B25" s="94"/>
      <c r="C25" s="94"/>
      <c r="D25" s="94" t="s">
        <v>191</v>
      </c>
      <c r="E25" s="184" t="s">
        <v>192</v>
      </c>
      <c r="F25" s="96">
        <f>SUM(G25:Z25)</f>
        <v>0</v>
      </c>
      <c r="G25" s="325"/>
      <c r="H25" s="332"/>
    </row>
    <row r="26" spans="1:16" ht="15.75" hidden="1" customHeight="1" x14ac:dyDescent="0.25">
      <c r="B26" s="94"/>
      <c r="C26" s="94"/>
      <c r="D26" s="94" t="s">
        <v>193</v>
      </c>
      <c r="E26" s="184" t="s">
        <v>194</v>
      </c>
      <c r="F26" s="96">
        <f>SUM(G26:Z26)</f>
        <v>0</v>
      </c>
      <c r="G26" s="325"/>
      <c r="H26" s="332"/>
    </row>
    <row r="27" spans="1:16" ht="15.75" hidden="1" customHeight="1" x14ac:dyDescent="0.25">
      <c r="A27" s="1"/>
      <c r="B27" s="94"/>
      <c r="C27" s="94"/>
      <c r="D27" s="94" t="s">
        <v>178</v>
      </c>
      <c r="E27" s="184" t="s">
        <v>195</v>
      </c>
      <c r="F27" s="96">
        <f>SUM(G27:Z27)</f>
        <v>0</v>
      </c>
      <c r="G27" s="325"/>
      <c r="H27" s="332"/>
    </row>
    <row r="28" spans="1:16" ht="18" customHeight="1" x14ac:dyDescent="0.25">
      <c r="B28" s="94"/>
      <c r="C28" s="94" t="s">
        <v>37</v>
      </c>
      <c r="D28" s="94" t="s">
        <v>15</v>
      </c>
      <c r="E28" s="184" t="s">
        <v>53</v>
      </c>
      <c r="F28" s="96">
        <f>+F30+F29+F31</f>
        <v>0</v>
      </c>
      <c r="G28" s="325">
        <f t="shared" ref="G28:H28" si="6">+G29+G30+G31</f>
        <v>0</v>
      </c>
      <c r="H28" s="332">
        <f t="shared" si="6"/>
        <v>0</v>
      </c>
    </row>
    <row r="29" spans="1:16" ht="15.75" customHeight="1" x14ac:dyDescent="0.25">
      <c r="A29" s="1"/>
      <c r="B29" s="94"/>
      <c r="C29" s="94"/>
      <c r="D29" s="94" t="s">
        <v>196</v>
      </c>
      <c r="E29" s="184" t="s">
        <v>164</v>
      </c>
      <c r="F29" s="96">
        <f>SUM(G29:Z29)</f>
        <v>0</v>
      </c>
      <c r="G29" s="325"/>
      <c r="H29" s="332"/>
    </row>
    <row r="30" spans="1:16" ht="15.75" customHeight="1" x14ac:dyDescent="0.25">
      <c r="A30" s="1"/>
      <c r="B30" s="94"/>
      <c r="C30" s="94"/>
      <c r="D30" s="94" t="s">
        <v>165</v>
      </c>
      <c r="E30" s="184" t="s">
        <v>166</v>
      </c>
      <c r="F30" s="96">
        <f>SUM(G30:Z30)</f>
        <v>0</v>
      </c>
      <c r="G30" s="325"/>
      <c r="H30" s="332"/>
      <c r="I30" s="232"/>
      <c r="J30" s="232"/>
      <c r="K30" s="232"/>
      <c r="L30" s="232"/>
      <c r="M30" s="232"/>
      <c r="N30" s="232"/>
      <c r="O30" s="232"/>
      <c r="P30" s="232"/>
    </row>
    <row r="31" spans="1:16" ht="15.75" customHeight="1" x14ac:dyDescent="0.25">
      <c r="A31" s="1"/>
      <c r="B31" s="94"/>
      <c r="C31" s="94"/>
      <c r="D31" s="94" t="s">
        <v>167</v>
      </c>
      <c r="E31" s="184" t="s">
        <v>168</v>
      </c>
      <c r="F31" s="96">
        <f>SUM(G31:H31)</f>
        <v>0</v>
      </c>
      <c r="G31" s="325"/>
      <c r="H31" s="332"/>
      <c r="I31" s="1"/>
      <c r="J31" s="1"/>
      <c r="K31" s="1"/>
      <c r="L31" s="1"/>
      <c r="M31" s="1"/>
      <c r="N31" s="1"/>
      <c r="O31" s="1"/>
      <c r="P31" s="1"/>
    </row>
    <row r="32" spans="1:16" ht="15.75" customHeight="1" x14ac:dyDescent="0.25">
      <c r="A32" s="14"/>
      <c r="B32" s="86" t="s">
        <v>59</v>
      </c>
      <c r="C32" s="86" t="s">
        <v>14</v>
      </c>
      <c r="D32" s="86" t="s">
        <v>15</v>
      </c>
      <c r="E32" s="120" t="s">
        <v>197</v>
      </c>
      <c r="F32" s="88">
        <f t="shared" ref="F32:H32" si="7">+F33</f>
        <v>0</v>
      </c>
      <c r="G32" s="324">
        <f t="shared" si="7"/>
        <v>0</v>
      </c>
      <c r="H32" s="331">
        <f t="shared" si="7"/>
        <v>0</v>
      </c>
    </row>
    <row r="33" spans="1:16" x14ac:dyDescent="0.25">
      <c r="A33" s="1"/>
      <c r="B33" s="94"/>
      <c r="C33" s="94" t="s">
        <v>61</v>
      </c>
      <c r="D33" s="94"/>
      <c r="E33" s="184" t="s">
        <v>62</v>
      </c>
      <c r="F33" s="96">
        <f>SUM(G33:Z33)</f>
        <v>0</v>
      </c>
      <c r="G33" s="325"/>
      <c r="H33" s="332"/>
    </row>
    <row r="34" spans="1:16" ht="15.75" customHeight="1" x14ac:dyDescent="0.25">
      <c r="A34" s="14"/>
      <c r="B34" s="86" t="s">
        <v>171</v>
      </c>
      <c r="C34" s="86"/>
      <c r="D34" s="86"/>
      <c r="E34" s="120" t="s">
        <v>198</v>
      </c>
      <c r="F34" s="88">
        <f t="shared" ref="F34:H34" si="8">+F35</f>
        <v>0</v>
      </c>
      <c r="G34" s="324">
        <f t="shared" si="8"/>
        <v>0</v>
      </c>
      <c r="H34" s="331">
        <f t="shared" si="8"/>
        <v>0</v>
      </c>
      <c r="I34" s="232"/>
      <c r="J34" s="232"/>
      <c r="K34" s="232"/>
      <c r="L34" s="232"/>
      <c r="M34" s="232"/>
      <c r="N34" s="232"/>
      <c r="O34" s="232"/>
      <c r="P34" s="232"/>
    </row>
    <row r="35" spans="1:16" ht="15.75" customHeight="1" x14ac:dyDescent="0.25">
      <c r="A35" s="1"/>
      <c r="B35" s="94"/>
      <c r="C35" s="94" t="s">
        <v>66</v>
      </c>
      <c r="D35" s="94"/>
      <c r="E35" s="184" t="s">
        <v>173</v>
      </c>
      <c r="F35" s="96">
        <f>+F36+F37</f>
        <v>0</v>
      </c>
      <c r="G35" s="325">
        <f t="shared" ref="G35:H35" si="9">+G36</f>
        <v>0</v>
      </c>
      <c r="H35" s="332">
        <f t="shared" si="9"/>
        <v>0</v>
      </c>
    </row>
    <row r="36" spans="1:16" ht="15.75" customHeight="1" x14ac:dyDescent="0.25">
      <c r="A36" s="1"/>
      <c r="B36" s="94"/>
      <c r="C36" s="94"/>
      <c r="D36" s="94" t="s">
        <v>35</v>
      </c>
      <c r="E36" s="184" t="s">
        <v>199</v>
      </c>
      <c r="F36" s="96">
        <f>SUM(G36:Y36)</f>
        <v>0</v>
      </c>
      <c r="G36" s="325"/>
      <c r="H36" s="332"/>
    </row>
    <row r="37" spans="1:16" hidden="1" x14ac:dyDescent="0.25">
      <c r="A37" s="1"/>
      <c r="B37" s="94"/>
      <c r="C37" s="94"/>
      <c r="D37" s="94" t="s">
        <v>124</v>
      </c>
      <c r="E37" s="184" t="s">
        <v>200</v>
      </c>
      <c r="F37" s="96">
        <f>SUM(G37:Y37)</f>
        <v>0</v>
      </c>
      <c r="G37" s="325"/>
      <c r="H37" s="332"/>
    </row>
    <row r="38" spans="1:16" ht="15.75" customHeight="1" x14ac:dyDescent="0.25">
      <c r="A38" s="14"/>
      <c r="B38" s="86" t="s">
        <v>151</v>
      </c>
      <c r="C38" s="86" t="s">
        <v>14</v>
      </c>
      <c r="D38" s="86" t="s">
        <v>15</v>
      </c>
      <c r="E38" s="120" t="s">
        <v>152</v>
      </c>
      <c r="F38" s="88">
        <f>+F42+F39</f>
        <v>-9631854</v>
      </c>
      <c r="G38" s="325">
        <f t="shared" ref="G38:H38" si="10">+G42</f>
        <v>0</v>
      </c>
      <c r="H38" s="331">
        <f t="shared" si="10"/>
        <v>-9631854</v>
      </c>
    </row>
    <row r="39" spans="1:16" ht="15.75" hidden="1" customHeight="1" x14ac:dyDescent="0.25">
      <c r="A39" s="1"/>
      <c r="B39" s="94"/>
      <c r="C39" s="94" t="s">
        <v>17</v>
      </c>
      <c r="D39" s="94"/>
      <c r="E39" s="184" t="s">
        <v>190</v>
      </c>
      <c r="F39" s="96">
        <f>+F40+F41</f>
        <v>0</v>
      </c>
      <c r="G39" s="325"/>
      <c r="H39" s="333"/>
    </row>
    <row r="40" spans="1:16" ht="15.75" hidden="1" customHeight="1" x14ac:dyDescent="0.25">
      <c r="A40" s="1"/>
      <c r="B40" s="94"/>
      <c r="C40" s="94"/>
      <c r="D40" s="94" t="s">
        <v>201</v>
      </c>
      <c r="E40" s="184" t="s">
        <v>202</v>
      </c>
      <c r="F40" s="96">
        <f>SUM(G40:Z40)</f>
        <v>0</v>
      </c>
      <c r="G40" s="325"/>
      <c r="H40" s="333"/>
    </row>
    <row r="41" spans="1:16" ht="15.75" hidden="1" customHeight="1" x14ac:dyDescent="0.25">
      <c r="A41" s="1"/>
      <c r="B41" s="94"/>
      <c r="C41" s="94"/>
      <c r="D41" s="233" t="s">
        <v>203</v>
      </c>
      <c r="E41" s="184" t="s">
        <v>204</v>
      </c>
      <c r="F41" s="96">
        <f>SUM(G41:Z41)</f>
        <v>0</v>
      </c>
      <c r="G41" s="325"/>
      <c r="H41" s="333"/>
    </row>
    <row r="42" spans="1:16" ht="15.75" customHeight="1" x14ac:dyDescent="0.25">
      <c r="B42" s="94"/>
      <c r="C42" s="94" t="s">
        <v>37</v>
      </c>
      <c r="D42" s="94" t="s">
        <v>15</v>
      </c>
      <c r="E42" s="184" t="s">
        <v>53</v>
      </c>
      <c r="F42" s="96">
        <f>SUM(F43:F48)</f>
        <v>-9631854</v>
      </c>
      <c r="G42" s="325">
        <f t="shared" ref="G42:H42" si="11">+G43+G44+G45+G46+G47+G48</f>
        <v>0</v>
      </c>
      <c r="H42" s="332">
        <f t="shared" si="11"/>
        <v>-9631854</v>
      </c>
    </row>
    <row r="43" spans="1:16" ht="15.75" customHeight="1" x14ac:dyDescent="0.25">
      <c r="A43" s="1"/>
      <c r="B43" s="94"/>
      <c r="C43" s="184"/>
      <c r="D43" s="94" t="s">
        <v>176</v>
      </c>
      <c r="E43" s="94" t="s">
        <v>177</v>
      </c>
      <c r="F43" s="234">
        <f t="shared" ref="F43:F48" si="12">SUM(G43:Y43)</f>
        <v>-9631854</v>
      </c>
      <c r="G43" s="325"/>
      <c r="H43" s="329">
        <v>-9631854</v>
      </c>
    </row>
    <row r="44" spans="1:16" ht="15.75" customHeight="1" x14ac:dyDescent="0.25">
      <c r="A44" s="1"/>
      <c r="B44" s="94"/>
      <c r="C44" s="184"/>
      <c r="D44" s="94" t="s">
        <v>178</v>
      </c>
      <c r="E44" s="94" t="s">
        <v>179</v>
      </c>
      <c r="F44" s="234">
        <f t="shared" si="12"/>
        <v>0</v>
      </c>
      <c r="G44" s="325"/>
      <c r="H44" s="329">
        <v>0</v>
      </c>
    </row>
    <row r="45" spans="1:16" ht="15.75" customHeight="1" x14ac:dyDescent="0.25">
      <c r="A45" s="1"/>
      <c r="B45" s="94"/>
      <c r="C45" s="184"/>
      <c r="D45" s="94" t="s">
        <v>180</v>
      </c>
      <c r="E45" s="94" t="s">
        <v>181</v>
      </c>
      <c r="F45" s="234">
        <f t="shared" si="12"/>
        <v>0</v>
      </c>
      <c r="G45" s="325"/>
      <c r="H45" s="333"/>
    </row>
    <row r="46" spans="1:16" ht="15.75" customHeight="1" x14ac:dyDescent="0.25">
      <c r="A46" s="1"/>
      <c r="B46" s="94"/>
      <c r="C46" s="184"/>
      <c r="D46" s="94" t="s">
        <v>182</v>
      </c>
      <c r="E46" s="2" t="s">
        <v>183</v>
      </c>
      <c r="F46" s="96">
        <f t="shared" si="12"/>
        <v>0</v>
      </c>
      <c r="G46" s="325"/>
      <c r="H46" s="333"/>
    </row>
    <row r="47" spans="1:16" ht="15.75" customHeight="1" x14ac:dyDescent="0.25">
      <c r="B47" s="94"/>
      <c r="C47" s="94"/>
      <c r="D47" s="94" t="s">
        <v>184</v>
      </c>
      <c r="E47" s="184" t="s">
        <v>185</v>
      </c>
      <c r="F47" s="96">
        <f t="shared" si="12"/>
        <v>0</v>
      </c>
      <c r="G47" s="325"/>
      <c r="H47" s="333"/>
    </row>
    <row r="48" spans="1:16" ht="15.75" customHeight="1" x14ac:dyDescent="0.25">
      <c r="A48" s="1"/>
      <c r="B48" s="94"/>
      <c r="C48" s="94"/>
      <c r="D48" s="94" t="s">
        <v>186</v>
      </c>
      <c r="E48" s="184" t="s">
        <v>205</v>
      </c>
      <c r="F48" s="96">
        <f t="shared" si="12"/>
        <v>0</v>
      </c>
      <c r="G48" s="325"/>
      <c r="H48" s="333"/>
    </row>
    <row r="49" spans="1:8" ht="15.75" customHeight="1" x14ac:dyDescent="0.25">
      <c r="A49" s="14"/>
      <c r="B49" s="86" t="s">
        <v>73</v>
      </c>
      <c r="C49" s="86" t="s">
        <v>14</v>
      </c>
      <c r="D49" s="86" t="s">
        <v>15</v>
      </c>
      <c r="E49" s="120" t="s">
        <v>74</v>
      </c>
      <c r="F49" s="88">
        <f>SUM(G49:H49)</f>
        <v>43933727</v>
      </c>
      <c r="G49" s="324">
        <f>G50</f>
        <v>43933727</v>
      </c>
      <c r="H49" s="331"/>
    </row>
    <row r="50" spans="1:8" ht="15.75" customHeight="1" x14ac:dyDescent="0.25">
      <c r="B50" s="94"/>
      <c r="C50" s="94" t="s">
        <v>71</v>
      </c>
      <c r="D50" s="94" t="s">
        <v>15</v>
      </c>
      <c r="E50" s="184" t="s">
        <v>133</v>
      </c>
      <c r="F50" s="96">
        <f t="shared" ref="F50:F51" si="13">SUM(G50:Y50)</f>
        <v>43933727</v>
      </c>
      <c r="G50" s="325">
        <v>43933727</v>
      </c>
      <c r="H50" s="332"/>
    </row>
    <row r="51" spans="1:8" ht="15.75" customHeight="1" x14ac:dyDescent="0.25">
      <c r="A51" s="14"/>
      <c r="B51" s="125" t="s">
        <v>134</v>
      </c>
      <c r="C51" s="125" t="s">
        <v>14</v>
      </c>
      <c r="D51" s="125" t="s">
        <v>15</v>
      </c>
      <c r="E51" s="185" t="s">
        <v>206</v>
      </c>
      <c r="F51" s="235">
        <f t="shared" si="13"/>
        <v>0</v>
      </c>
      <c r="G51" s="236"/>
      <c r="H51" s="334"/>
    </row>
    <row r="52" spans="1:8" ht="15.75" customHeight="1" x14ac:dyDescent="0.25">
      <c r="F52" s="1"/>
      <c r="G52" s="218"/>
      <c r="H52" s="218"/>
    </row>
    <row r="53" spans="1:8" ht="15.75" customHeight="1" x14ac:dyDescent="0.25">
      <c r="D53" s="1"/>
      <c r="E53" s="1"/>
      <c r="F53" s="1"/>
      <c r="G53" s="218"/>
      <c r="H53" s="218"/>
    </row>
    <row r="54" spans="1:8" ht="15.75" customHeight="1" x14ac:dyDescent="0.25">
      <c r="E54" s="2"/>
      <c r="F54" s="2"/>
      <c r="G54" s="218"/>
      <c r="H54" s="218"/>
    </row>
    <row r="55" spans="1:8" ht="16.5" customHeight="1" x14ac:dyDescent="0.25">
      <c r="A55" s="80"/>
      <c r="B55" s="394"/>
      <c r="C55" s="372"/>
      <c r="D55" s="372"/>
      <c r="E55" s="237"/>
      <c r="F55" s="80"/>
      <c r="G55" s="238"/>
      <c r="H55" s="238"/>
    </row>
    <row r="56" spans="1:8" ht="15.75" customHeight="1" x14ac:dyDescent="0.25">
      <c r="E56" s="1"/>
      <c r="F56" s="1"/>
      <c r="G56" s="218"/>
      <c r="H56" s="218"/>
    </row>
    <row r="57" spans="1:8" ht="15.75" customHeight="1" x14ac:dyDescent="0.25">
      <c r="E57" s="1"/>
      <c r="F57" s="1"/>
      <c r="G57" s="218"/>
      <c r="H57" s="218"/>
    </row>
    <row r="58" spans="1:8" ht="15.75" customHeight="1" x14ac:dyDescent="0.25">
      <c r="F58" s="1"/>
      <c r="G58" s="218"/>
      <c r="H58" s="218"/>
    </row>
    <row r="59" spans="1:8" ht="15.75" customHeight="1" x14ac:dyDescent="0.25">
      <c r="D59" s="1"/>
      <c r="E59" s="1"/>
      <c r="F59" s="1"/>
      <c r="G59" s="218"/>
      <c r="H59" s="218"/>
    </row>
    <row r="60" spans="1:8" ht="15.75" customHeight="1" x14ac:dyDescent="0.25">
      <c r="E60" s="1"/>
      <c r="F60" s="1"/>
      <c r="G60" s="218"/>
      <c r="H60" s="218"/>
    </row>
    <row r="61" spans="1:8" ht="15.75" customHeight="1" x14ac:dyDescent="0.25">
      <c r="E61" s="1"/>
      <c r="F61" s="1"/>
      <c r="G61" s="218"/>
      <c r="H61" s="218"/>
    </row>
    <row r="62" spans="1:8" ht="15.75" customHeight="1" x14ac:dyDescent="0.25">
      <c r="E62" s="1"/>
      <c r="F62" s="1"/>
      <c r="G62" s="218"/>
      <c r="H62" s="218"/>
    </row>
    <row r="63" spans="1:8" ht="15.75" customHeight="1" x14ac:dyDescent="0.25">
      <c r="E63" s="1"/>
      <c r="F63" s="1"/>
      <c r="G63" s="218"/>
      <c r="H63" s="218"/>
    </row>
    <row r="64" spans="1:8" ht="15.75" customHeight="1" x14ac:dyDescent="0.25">
      <c r="E64" s="1"/>
      <c r="F64" s="1"/>
      <c r="G64" s="218"/>
      <c r="H64" s="218"/>
    </row>
    <row r="65" spans="5:8" ht="15.75" customHeight="1" x14ac:dyDescent="0.25">
      <c r="E65" s="1"/>
      <c r="F65" s="1"/>
      <c r="G65" s="218"/>
      <c r="H65" s="218"/>
    </row>
    <row r="66" spans="5:8" ht="15.75" customHeight="1" x14ac:dyDescent="0.25">
      <c r="G66" s="218"/>
      <c r="H66" s="218"/>
    </row>
    <row r="67" spans="5:8" ht="15.75" customHeight="1" x14ac:dyDescent="0.25">
      <c r="F67" s="1"/>
      <c r="G67" s="218"/>
      <c r="H67" s="218"/>
    </row>
    <row r="68" spans="5:8" ht="15.75" customHeight="1" x14ac:dyDescent="0.25">
      <c r="F68" s="1"/>
      <c r="G68" s="218"/>
      <c r="H68" s="218"/>
    </row>
    <row r="69" spans="5:8" ht="15.75" customHeight="1" x14ac:dyDescent="0.25">
      <c r="F69" s="1"/>
      <c r="G69" s="218"/>
      <c r="H69" s="218"/>
    </row>
    <row r="70" spans="5:8" ht="15.75" customHeight="1" x14ac:dyDescent="0.25">
      <c r="F70" s="1"/>
      <c r="G70" s="218"/>
      <c r="H70" s="218"/>
    </row>
    <row r="71" spans="5:8" ht="15.75" customHeight="1" x14ac:dyDescent="0.25">
      <c r="F71" s="1"/>
      <c r="G71" s="218"/>
      <c r="H71" s="218"/>
    </row>
    <row r="72" spans="5:8" ht="15.75" customHeight="1" x14ac:dyDescent="0.25">
      <c r="F72" s="1"/>
      <c r="G72" s="218"/>
      <c r="H72" s="218"/>
    </row>
    <row r="73" spans="5:8" ht="15.75" customHeight="1" x14ac:dyDescent="0.25">
      <c r="F73" s="1"/>
      <c r="G73" s="218"/>
      <c r="H73" s="218"/>
    </row>
    <row r="74" spans="5:8" ht="15.75" customHeight="1" x14ac:dyDescent="0.25">
      <c r="F74" s="1"/>
      <c r="G74" s="218"/>
      <c r="H74" s="218"/>
    </row>
    <row r="75" spans="5:8" ht="15.75" customHeight="1" x14ac:dyDescent="0.25">
      <c r="F75" s="1"/>
      <c r="G75" s="218"/>
      <c r="H75" s="218"/>
    </row>
    <row r="76" spans="5:8" ht="15.75" customHeight="1" x14ac:dyDescent="0.25">
      <c r="F76" s="1"/>
      <c r="G76" s="218"/>
      <c r="H76" s="218"/>
    </row>
    <row r="77" spans="5:8" ht="15.75" customHeight="1" x14ac:dyDescent="0.25">
      <c r="F77" s="1"/>
      <c r="G77" s="218"/>
      <c r="H77" s="218"/>
    </row>
    <row r="78" spans="5:8" ht="15.75" customHeight="1" x14ac:dyDescent="0.25">
      <c r="F78" s="1"/>
      <c r="G78" s="218"/>
      <c r="H78" s="218"/>
    </row>
    <row r="79" spans="5:8" ht="15.75" customHeight="1" x14ac:dyDescent="0.25">
      <c r="F79" s="1"/>
      <c r="G79" s="218"/>
      <c r="H79" s="218"/>
    </row>
    <row r="80" spans="5:8" ht="15.75" customHeight="1" x14ac:dyDescent="0.25">
      <c r="F80" s="1"/>
      <c r="G80" s="218"/>
      <c r="H80" s="218"/>
    </row>
    <row r="81" spans="6:8" ht="15.75" customHeight="1" x14ac:dyDescent="0.25">
      <c r="F81" s="1"/>
      <c r="G81" s="218"/>
      <c r="H81" s="218"/>
    </row>
    <row r="82" spans="6:8" ht="15.75" customHeight="1" x14ac:dyDescent="0.25">
      <c r="F82" s="1"/>
      <c r="G82" s="218"/>
      <c r="H82" s="218"/>
    </row>
    <row r="83" spans="6:8" ht="15.75" customHeight="1" x14ac:dyDescent="0.25">
      <c r="F83" s="1"/>
      <c r="G83" s="218"/>
      <c r="H83" s="218"/>
    </row>
    <row r="84" spans="6:8" ht="15.75" customHeight="1" x14ac:dyDescent="0.25">
      <c r="F84" s="1"/>
      <c r="G84" s="218"/>
      <c r="H84" s="218"/>
    </row>
    <row r="85" spans="6:8" ht="15.75" customHeight="1" x14ac:dyDescent="0.25">
      <c r="F85" s="1"/>
      <c r="G85" s="218"/>
      <c r="H85" s="218"/>
    </row>
    <row r="86" spans="6:8" ht="15.75" customHeight="1" x14ac:dyDescent="0.25">
      <c r="F86" s="1"/>
      <c r="G86" s="218"/>
      <c r="H86" s="218"/>
    </row>
    <row r="87" spans="6:8" ht="15.75" customHeight="1" x14ac:dyDescent="0.25">
      <c r="F87" s="1"/>
      <c r="G87" s="218"/>
      <c r="H87" s="218"/>
    </row>
    <row r="88" spans="6:8" ht="15.75" customHeight="1" x14ac:dyDescent="0.25">
      <c r="F88" s="1"/>
      <c r="G88" s="218"/>
      <c r="H88" s="218"/>
    </row>
    <row r="89" spans="6:8" ht="15.75" customHeight="1" x14ac:dyDescent="0.25">
      <c r="F89" s="1"/>
      <c r="G89" s="218"/>
      <c r="H89" s="218"/>
    </row>
    <row r="90" spans="6:8" ht="15.75" customHeight="1" x14ac:dyDescent="0.25">
      <c r="F90" s="1"/>
      <c r="G90" s="218"/>
      <c r="H90" s="218"/>
    </row>
    <row r="91" spans="6:8" ht="15.75" customHeight="1" x14ac:dyDescent="0.25">
      <c r="F91" s="1"/>
      <c r="G91" s="218"/>
      <c r="H91" s="218"/>
    </row>
    <row r="92" spans="6:8" ht="15.75" customHeight="1" x14ac:dyDescent="0.25">
      <c r="F92" s="1"/>
      <c r="G92" s="218"/>
      <c r="H92" s="218"/>
    </row>
    <row r="93" spans="6:8" ht="15.75" customHeight="1" x14ac:dyDescent="0.25">
      <c r="F93" s="1"/>
      <c r="G93" s="218"/>
      <c r="H93" s="218"/>
    </row>
    <row r="94" spans="6:8" ht="15.75" customHeight="1" x14ac:dyDescent="0.25">
      <c r="F94" s="1"/>
      <c r="G94" s="218"/>
      <c r="H94" s="218"/>
    </row>
    <row r="95" spans="6:8" ht="15.75" customHeight="1" x14ac:dyDescent="0.25">
      <c r="F95" s="1"/>
      <c r="G95" s="218"/>
      <c r="H95" s="218"/>
    </row>
    <row r="96" spans="6:8" ht="15.75" customHeight="1" x14ac:dyDescent="0.25">
      <c r="F96" s="1"/>
      <c r="G96" s="218"/>
      <c r="H96" s="218"/>
    </row>
    <row r="97" spans="6:8" ht="15.75" customHeight="1" x14ac:dyDescent="0.25">
      <c r="F97" s="1"/>
      <c r="G97" s="218"/>
      <c r="H97" s="218"/>
    </row>
    <row r="98" spans="6:8" ht="15.75" customHeight="1" x14ac:dyDescent="0.25">
      <c r="F98" s="1"/>
      <c r="G98" s="218"/>
      <c r="H98" s="218"/>
    </row>
    <row r="99" spans="6:8" ht="15.75" customHeight="1" x14ac:dyDescent="0.25">
      <c r="F99" s="1"/>
      <c r="G99" s="218"/>
      <c r="H99" s="218"/>
    </row>
    <row r="100" spans="6:8" ht="15.75" customHeight="1" x14ac:dyDescent="0.25">
      <c r="F100" s="1"/>
      <c r="G100" s="218"/>
      <c r="H100" s="218"/>
    </row>
    <row r="101" spans="6:8" ht="15.75" customHeight="1" x14ac:dyDescent="0.25">
      <c r="F101" s="1"/>
      <c r="G101" s="218"/>
      <c r="H101" s="218"/>
    </row>
    <row r="102" spans="6:8" ht="15.75" customHeight="1" x14ac:dyDescent="0.25">
      <c r="F102" s="1"/>
      <c r="G102" s="218"/>
      <c r="H102" s="218"/>
    </row>
    <row r="103" spans="6:8" ht="15.75" customHeight="1" x14ac:dyDescent="0.25">
      <c r="F103" s="1"/>
      <c r="G103" s="218"/>
      <c r="H103" s="218"/>
    </row>
    <row r="104" spans="6:8" ht="15.75" customHeight="1" x14ac:dyDescent="0.25">
      <c r="F104" s="1"/>
      <c r="G104" s="218"/>
      <c r="H104" s="218"/>
    </row>
    <row r="105" spans="6:8" ht="15.75" customHeight="1" x14ac:dyDescent="0.25">
      <c r="F105" s="1"/>
      <c r="G105" s="218"/>
      <c r="H105" s="218"/>
    </row>
    <row r="106" spans="6:8" ht="15.75" customHeight="1" x14ac:dyDescent="0.25">
      <c r="F106" s="1"/>
      <c r="G106" s="218"/>
      <c r="H106" s="218"/>
    </row>
    <row r="107" spans="6:8" ht="15.75" customHeight="1" x14ac:dyDescent="0.25">
      <c r="F107" s="1"/>
      <c r="G107" s="218"/>
      <c r="H107" s="218"/>
    </row>
    <row r="108" spans="6:8" ht="15.75" customHeight="1" x14ac:dyDescent="0.25">
      <c r="F108" s="1"/>
      <c r="G108" s="218"/>
      <c r="H108" s="218"/>
    </row>
    <row r="109" spans="6:8" ht="15.75" customHeight="1" x14ac:dyDescent="0.25">
      <c r="F109" s="1"/>
      <c r="G109" s="218"/>
      <c r="H109" s="218"/>
    </row>
    <row r="110" spans="6:8" ht="15.75" customHeight="1" x14ac:dyDescent="0.25">
      <c r="F110" s="1"/>
      <c r="G110" s="218"/>
      <c r="H110" s="218"/>
    </row>
    <row r="111" spans="6:8" ht="15.75" customHeight="1" x14ac:dyDescent="0.25">
      <c r="F111" s="1"/>
      <c r="G111" s="218"/>
      <c r="H111" s="218"/>
    </row>
    <row r="112" spans="6:8" ht="15.75" customHeight="1" x14ac:dyDescent="0.25">
      <c r="F112" s="1"/>
      <c r="G112" s="218"/>
      <c r="H112" s="218"/>
    </row>
    <row r="113" spans="6:8" ht="15.75" customHeight="1" x14ac:dyDescent="0.25">
      <c r="F113" s="1"/>
      <c r="G113" s="218"/>
      <c r="H113" s="218"/>
    </row>
    <row r="114" spans="6:8" ht="15.75" customHeight="1" x14ac:dyDescent="0.25">
      <c r="F114" s="1"/>
      <c r="G114" s="218"/>
      <c r="H114" s="218"/>
    </row>
    <row r="115" spans="6:8" ht="15.75" customHeight="1" x14ac:dyDescent="0.25">
      <c r="F115" s="1"/>
      <c r="G115" s="218"/>
      <c r="H115" s="218"/>
    </row>
    <row r="116" spans="6:8" ht="15.75" customHeight="1" x14ac:dyDescent="0.25">
      <c r="F116" s="1"/>
      <c r="G116" s="218"/>
      <c r="H116" s="218"/>
    </row>
    <row r="117" spans="6:8" ht="15.75" customHeight="1" x14ac:dyDescent="0.25">
      <c r="F117" s="1"/>
      <c r="G117" s="218"/>
      <c r="H117" s="218"/>
    </row>
    <row r="118" spans="6:8" ht="15.75" customHeight="1" x14ac:dyDescent="0.25">
      <c r="F118" s="1"/>
      <c r="G118" s="218"/>
      <c r="H118" s="218"/>
    </row>
    <row r="119" spans="6:8" ht="15.75" customHeight="1" x14ac:dyDescent="0.25">
      <c r="F119" s="1"/>
      <c r="G119" s="218"/>
      <c r="H119" s="218"/>
    </row>
    <row r="120" spans="6:8" ht="15.75" customHeight="1" x14ac:dyDescent="0.25">
      <c r="F120" s="1"/>
      <c r="G120" s="218"/>
      <c r="H120" s="218"/>
    </row>
    <row r="121" spans="6:8" ht="15.75" customHeight="1" x14ac:dyDescent="0.25">
      <c r="F121" s="1"/>
      <c r="G121" s="218"/>
      <c r="H121" s="218"/>
    </row>
    <row r="122" spans="6:8" ht="15.75" customHeight="1" x14ac:dyDescent="0.25">
      <c r="F122" s="1"/>
      <c r="G122" s="218"/>
      <c r="H122" s="218"/>
    </row>
    <row r="123" spans="6:8" ht="15.75" customHeight="1" x14ac:dyDescent="0.25">
      <c r="F123" s="1"/>
      <c r="G123" s="218"/>
      <c r="H123" s="218"/>
    </row>
    <row r="124" spans="6:8" ht="15.75" customHeight="1" x14ac:dyDescent="0.25">
      <c r="F124" s="1"/>
      <c r="G124" s="218"/>
      <c r="H124" s="218"/>
    </row>
    <row r="125" spans="6:8" ht="15.75" customHeight="1" x14ac:dyDescent="0.25">
      <c r="F125" s="1"/>
      <c r="G125" s="218"/>
      <c r="H125" s="218"/>
    </row>
    <row r="126" spans="6:8" ht="15.75" customHeight="1" x14ac:dyDescent="0.25">
      <c r="F126" s="1"/>
      <c r="G126" s="218"/>
      <c r="H126" s="218"/>
    </row>
    <row r="127" spans="6:8" ht="15.75" customHeight="1" x14ac:dyDescent="0.25">
      <c r="F127" s="1"/>
      <c r="G127" s="218"/>
      <c r="H127" s="218"/>
    </row>
    <row r="128" spans="6:8" ht="15.75" customHeight="1" x14ac:dyDescent="0.25">
      <c r="F128" s="1"/>
      <c r="G128" s="218"/>
      <c r="H128" s="218"/>
    </row>
    <row r="129" spans="6:8" ht="15.75" customHeight="1" x14ac:dyDescent="0.25">
      <c r="F129" s="1"/>
      <c r="G129" s="218"/>
      <c r="H129" s="218"/>
    </row>
    <row r="130" spans="6:8" ht="15.75" customHeight="1" x14ac:dyDescent="0.25">
      <c r="F130" s="1"/>
      <c r="G130" s="218"/>
      <c r="H130" s="218"/>
    </row>
    <row r="131" spans="6:8" ht="15.75" customHeight="1" x14ac:dyDescent="0.25">
      <c r="F131" s="1"/>
      <c r="G131" s="218"/>
      <c r="H131" s="218"/>
    </row>
    <row r="132" spans="6:8" ht="15.75" customHeight="1" x14ac:dyDescent="0.25">
      <c r="F132" s="1"/>
      <c r="G132" s="218"/>
      <c r="H132" s="218"/>
    </row>
    <row r="133" spans="6:8" ht="15.75" customHeight="1" x14ac:dyDescent="0.25">
      <c r="F133" s="1"/>
      <c r="G133" s="218"/>
      <c r="H133" s="218"/>
    </row>
    <row r="134" spans="6:8" ht="15.75" customHeight="1" x14ac:dyDescent="0.25">
      <c r="F134" s="1"/>
      <c r="G134" s="218"/>
      <c r="H134" s="218"/>
    </row>
    <row r="135" spans="6:8" ht="15.75" customHeight="1" x14ac:dyDescent="0.25">
      <c r="F135" s="1"/>
      <c r="G135" s="218"/>
      <c r="H135" s="218"/>
    </row>
    <row r="136" spans="6:8" ht="15.75" customHeight="1" x14ac:dyDescent="0.25">
      <c r="F136" s="1"/>
      <c r="G136" s="218"/>
      <c r="H136" s="218"/>
    </row>
    <row r="137" spans="6:8" ht="15.75" customHeight="1" x14ac:dyDescent="0.25">
      <c r="F137" s="1"/>
      <c r="G137" s="218"/>
      <c r="H137" s="218"/>
    </row>
    <row r="138" spans="6:8" ht="15.75" customHeight="1" x14ac:dyDescent="0.25">
      <c r="F138" s="1"/>
      <c r="G138" s="218"/>
      <c r="H138" s="218"/>
    </row>
    <row r="139" spans="6:8" ht="15.75" customHeight="1" x14ac:dyDescent="0.25">
      <c r="F139" s="1"/>
      <c r="G139" s="218"/>
      <c r="H139" s="218"/>
    </row>
    <row r="140" spans="6:8" ht="15.75" customHeight="1" x14ac:dyDescent="0.25">
      <c r="F140" s="1"/>
      <c r="G140" s="218"/>
      <c r="H140" s="218"/>
    </row>
    <row r="141" spans="6:8" ht="15.75" customHeight="1" x14ac:dyDescent="0.25">
      <c r="F141" s="1"/>
      <c r="G141" s="218"/>
      <c r="H141" s="218"/>
    </row>
    <row r="142" spans="6:8" ht="15.75" customHeight="1" x14ac:dyDescent="0.25">
      <c r="F142" s="1"/>
      <c r="G142" s="218"/>
      <c r="H142" s="218"/>
    </row>
    <row r="143" spans="6:8" ht="15.75" customHeight="1" x14ac:dyDescent="0.25">
      <c r="F143" s="1"/>
      <c r="G143" s="218"/>
      <c r="H143" s="218"/>
    </row>
    <row r="144" spans="6:8" ht="15.75" customHeight="1" x14ac:dyDescent="0.25">
      <c r="F144" s="1"/>
      <c r="G144" s="218"/>
      <c r="H144" s="218"/>
    </row>
    <row r="145" spans="6:8" ht="15.75" customHeight="1" x14ac:dyDescent="0.25">
      <c r="F145" s="1"/>
      <c r="G145" s="218"/>
      <c r="H145" s="218"/>
    </row>
    <row r="146" spans="6:8" ht="15.75" customHeight="1" x14ac:dyDescent="0.25">
      <c r="F146" s="1"/>
      <c r="G146" s="218"/>
      <c r="H146" s="218"/>
    </row>
    <row r="147" spans="6:8" ht="15.75" customHeight="1" x14ac:dyDescent="0.25">
      <c r="F147" s="1"/>
      <c r="G147" s="218"/>
      <c r="H147" s="218"/>
    </row>
    <row r="148" spans="6:8" ht="15.75" customHeight="1" x14ac:dyDescent="0.25">
      <c r="F148" s="1"/>
      <c r="G148" s="218"/>
      <c r="H148" s="218"/>
    </row>
    <row r="149" spans="6:8" ht="15.75" customHeight="1" x14ac:dyDescent="0.25">
      <c r="F149" s="1"/>
      <c r="G149" s="218"/>
      <c r="H149" s="218"/>
    </row>
    <row r="150" spans="6:8" ht="15.75" customHeight="1" x14ac:dyDescent="0.25">
      <c r="F150" s="1"/>
      <c r="G150" s="218"/>
      <c r="H150" s="218"/>
    </row>
    <row r="151" spans="6:8" ht="15.75" customHeight="1" x14ac:dyDescent="0.25">
      <c r="F151" s="1"/>
      <c r="G151" s="218"/>
      <c r="H151" s="218"/>
    </row>
    <row r="152" spans="6:8" ht="15.75" customHeight="1" x14ac:dyDescent="0.25">
      <c r="F152" s="1"/>
      <c r="G152" s="218"/>
      <c r="H152" s="218"/>
    </row>
    <row r="153" spans="6:8" ht="15.75" customHeight="1" x14ac:dyDescent="0.25">
      <c r="F153" s="1"/>
      <c r="G153" s="218"/>
      <c r="H153" s="218"/>
    </row>
    <row r="154" spans="6:8" ht="15.75" customHeight="1" x14ac:dyDescent="0.25">
      <c r="F154" s="1"/>
      <c r="G154" s="218"/>
      <c r="H154" s="218"/>
    </row>
    <row r="155" spans="6:8" ht="15.75" customHeight="1" x14ac:dyDescent="0.25">
      <c r="F155" s="1"/>
      <c r="G155" s="218"/>
      <c r="H155" s="218"/>
    </row>
    <row r="156" spans="6:8" ht="15.75" customHeight="1" x14ac:dyDescent="0.25">
      <c r="F156" s="1"/>
      <c r="G156" s="218"/>
      <c r="H156" s="218"/>
    </row>
    <row r="157" spans="6:8" ht="15.75" customHeight="1" x14ac:dyDescent="0.25">
      <c r="F157" s="1"/>
      <c r="G157" s="218"/>
      <c r="H157" s="218"/>
    </row>
    <row r="158" spans="6:8" ht="15.75" customHeight="1" x14ac:dyDescent="0.25">
      <c r="F158" s="1"/>
      <c r="G158" s="218"/>
      <c r="H158" s="218"/>
    </row>
    <row r="159" spans="6:8" ht="15.75" customHeight="1" x14ac:dyDescent="0.25">
      <c r="F159" s="1"/>
      <c r="G159" s="218"/>
      <c r="H159" s="218"/>
    </row>
    <row r="160" spans="6:8" ht="15.75" customHeight="1" x14ac:dyDescent="0.25">
      <c r="F160" s="1"/>
      <c r="G160" s="218"/>
      <c r="H160" s="218"/>
    </row>
    <row r="161" spans="6:8" ht="15.75" customHeight="1" x14ac:dyDescent="0.25">
      <c r="F161" s="1"/>
      <c r="G161" s="218"/>
      <c r="H161" s="218"/>
    </row>
    <row r="162" spans="6:8" ht="15.75" customHeight="1" x14ac:dyDescent="0.25">
      <c r="F162" s="1"/>
      <c r="G162" s="218"/>
      <c r="H162" s="218"/>
    </row>
    <row r="163" spans="6:8" ht="15.75" customHeight="1" x14ac:dyDescent="0.25">
      <c r="F163" s="1"/>
      <c r="G163" s="218"/>
      <c r="H163" s="218"/>
    </row>
    <row r="164" spans="6:8" ht="15.75" customHeight="1" x14ac:dyDescent="0.25">
      <c r="F164" s="1"/>
      <c r="G164" s="218"/>
      <c r="H164" s="218"/>
    </row>
    <row r="165" spans="6:8" ht="15.75" customHeight="1" x14ac:dyDescent="0.25">
      <c r="F165" s="1"/>
      <c r="G165" s="218"/>
      <c r="H165" s="218"/>
    </row>
    <row r="166" spans="6:8" ht="15.75" customHeight="1" x14ac:dyDescent="0.25">
      <c r="F166" s="1"/>
      <c r="G166" s="218"/>
      <c r="H166" s="218"/>
    </row>
    <row r="167" spans="6:8" ht="15.75" customHeight="1" x14ac:dyDescent="0.25">
      <c r="F167" s="1"/>
      <c r="G167" s="218"/>
      <c r="H167" s="218"/>
    </row>
    <row r="168" spans="6:8" ht="15.75" customHeight="1" x14ac:dyDescent="0.25">
      <c r="F168" s="1"/>
      <c r="G168" s="218"/>
      <c r="H168" s="218"/>
    </row>
    <row r="169" spans="6:8" ht="15.75" customHeight="1" x14ac:dyDescent="0.25">
      <c r="F169" s="1"/>
      <c r="G169" s="218"/>
      <c r="H169" s="218"/>
    </row>
    <row r="170" spans="6:8" ht="15.75" customHeight="1" x14ac:dyDescent="0.25">
      <c r="F170" s="1"/>
      <c r="G170" s="218"/>
      <c r="H170" s="218"/>
    </row>
    <row r="171" spans="6:8" ht="15.75" customHeight="1" x14ac:dyDescent="0.25">
      <c r="F171" s="1"/>
      <c r="G171" s="218"/>
      <c r="H171" s="218"/>
    </row>
    <row r="172" spans="6:8" ht="15.75" customHeight="1" x14ac:dyDescent="0.25">
      <c r="F172" s="1"/>
      <c r="G172" s="218"/>
      <c r="H172" s="218"/>
    </row>
    <row r="173" spans="6:8" ht="15.75" customHeight="1" x14ac:dyDescent="0.25">
      <c r="F173" s="1"/>
      <c r="G173" s="218"/>
      <c r="H173" s="218"/>
    </row>
    <row r="174" spans="6:8" ht="15.75" customHeight="1" x14ac:dyDescent="0.25">
      <c r="F174" s="1"/>
      <c r="G174" s="218"/>
      <c r="H174" s="218"/>
    </row>
    <row r="175" spans="6:8" ht="15.75" customHeight="1" x14ac:dyDescent="0.25">
      <c r="F175" s="1"/>
      <c r="G175" s="218"/>
      <c r="H175" s="218"/>
    </row>
    <row r="176" spans="6:8" ht="15.75" customHeight="1" x14ac:dyDescent="0.25">
      <c r="F176" s="1"/>
      <c r="G176" s="218"/>
      <c r="H176" s="218"/>
    </row>
    <row r="177" spans="6:8" ht="15.75" customHeight="1" x14ac:dyDescent="0.25">
      <c r="F177" s="1"/>
      <c r="G177" s="218"/>
      <c r="H177" s="218"/>
    </row>
    <row r="178" spans="6:8" ht="15.75" customHeight="1" x14ac:dyDescent="0.25">
      <c r="F178" s="1"/>
      <c r="G178" s="218"/>
      <c r="H178" s="218"/>
    </row>
    <row r="179" spans="6:8" ht="15.75" customHeight="1" x14ac:dyDescent="0.25">
      <c r="F179" s="1"/>
      <c r="G179" s="218"/>
      <c r="H179" s="218"/>
    </row>
    <row r="180" spans="6:8" ht="15.75" customHeight="1" x14ac:dyDescent="0.25">
      <c r="F180" s="1"/>
      <c r="G180" s="218"/>
      <c r="H180" s="218"/>
    </row>
    <row r="181" spans="6:8" ht="15.75" customHeight="1" x14ac:dyDescent="0.25">
      <c r="F181" s="1"/>
      <c r="G181" s="218"/>
      <c r="H181" s="218"/>
    </row>
    <row r="182" spans="6:8" ht="15.75" customHeight="1" x14ac:dyDescent="0.25">
      <c r="F182" s="1"/>
      <c r="G182" s="218"/>
      <c r="H182" s="218"/>
    </row>
    <row r="183" spans="6:8" ht="15.75" customHeight="1" x14ac:dyDescent="0.25">
      <c r="F183" s="1"/>
      <c r="G183" s="218"/>
      <c r="H183" s="218"/>
    </row>
    <row r="184" spans="6:8" ht="15.75" customHeight="1" x14ac:dyDescent="0.25">
      <c r="F184" s="1"/>
      <c r="G184" s="218"/>
      <c r="H184" s="218"/>
    </row>
    <row r="185" spans="6:8" ht="15.75" customHeight="1" x14ac:dyDescent="0.25">
      <c r="F185" s="1"/>
      <c r="G185" s="218"/>
      <c r="H185" s="218"/>
    </row>
    <row r="186" spans="6:8" ht="15.75" customHeight="1" x14ac:dyDescent="0.25">
      <c r="F186" s="1"/>
      <c r="G186" s="218"/>
      <c r="H186" s="218"/>
    </row>
    <row r="187" spans="6:8" ht="15.75" customHeight="1" x14ac:dyDescent="0.25">
      <c r="F187" s="1"/>
      <c r="G187" s="218"/>
      <c r="H187" s="218"/>
    </row>
    <row r="188" spans="6:8" ht="15.75" customHeight="1" x14ac:dyDescent="0.25">
      <c r="F188" s="1"/>
      <c r="G188" s="218"/>
      <c r="H188" s="218"/>
    </row>
    <row r="189" spans="6:8" ht="15.75" customHeight="1" x14ac:dyDescent="0.25">
      <c r="F189" s="1"/>
      <c r="G189" s="218"/>
      <c r="H189" s="218"/>
    </row>
    <row r="190" spans="6:8" ht="15.75" customHeight="1" x14ac:dyDescent="0.25">
      <c r="F190" s="1"/>
      <c r="G190" s="218"/>
      <c r="H190" s="218"/>
    </row>
    <row r="191" spans="6:8" ht="15.75" customHeight="1" x14ac:dyDescent="0.25">
      <c r="F191" s="1"/>
      <c r="G191" s="218"/>
      <c r="H191" s="218"/>
    </row>
    <row r="192" spans="6:8" ht="15.75" customHeight="1" x14ac:dyDescent="0.25">
      <c r="F192" s="1"/>
      <c r="G192" s="218"/>
      <c r="H192" s="218"/>
    </row>
    <row r="193" spans="6:8" ht="15.75" customHeight="1" x14ac:dyDescent="0.25">
      <c r="F193" s="1"/>
      <c r="G193" s="218"/>
      <c r="H193" s="218"/>
    </row>
    <row r="194" spans="6:8" ht="15.75" customHeight="1" x14ac:dyDescent="0.25">
      <c r="F194" s="1"/>
      <c r="G194" s="218"/>
      <c r="H194" s="218"/>
    </row>
    <row r="195" spans="6:8" ht="15.75" customHeight="1" x14ac:dyDescent="0.25">
      <c r="F195" s="1"/>
      <c r="G195" s="218"/>
      <c r="H195" s="218"/>
    </row>
    <row r="196" spans="6:8" ht="15.75" customHeight="1" x14ac:dyDescent="0.25">
      <c r="F196" s="1"/>
      <c r="G196" s="218"/>
      <c r="H196" s="218"/>
    </row>
    <row r="197" spans="6:8" ht="15.75" customHeight="1" x14ac:dyDescent="0.25">
      <c r="F197" s="1"/>
      <c r="G197" s="218"/>
      <c r="H197" s="218"/>
    </row>
    <row r="198" spans="6:8" ht="15.75" customHeight="1" x14ac:dyDescent="0.25">
      <c r="F198" s="1"/>
      <c r="G198" s="218"/>
      <c r="H198" s="218"/>
    </row>
    <row r="199" spans="6:8" ht="15.75" customHeight="1" x14ac:dyDescent="0.25">
      <c r="F199" s="1"/>
      <c r="G199" s="218"/>
      <c r="H199" s="218"/>
    </row>
    <row r="200" spans="6:8" ht="15.75" customHeight="1" x14ac:dyDescent="0.25">
      <c r="F200" s="1"/>
      <c r="G200" s="218"/>
      <c r="H200" s="218"/>
    </row>
    <row r="201" spans="6:8" ht="15.75" customHeight="1" x14ac:dyDescent="0.25">
      <c r="F201" s="1"/>
      <c r="G201" s="218"/>
      <c r="H201" s="218"/>
    </row>
    <row r="202" spans="6:8" ht="15.75" customHeight="1" x14ac:dyDescent="0.25">
      <c r="F202" s="1"/>
      <c r="G202" s="218"/>
      <c r="H202" s="218"/>
    </row>
    <row r="203" spans="6:8" ht="15.75" customHeight="1" x14ac:dyDescent="0.25">
      <c r="F203" s="1"/>
      <c r="G203" s="218"/>
      <c r="H203" s="218"/>
    </row>
    <row r="204" spans="6:8" ht="15.75" customHeight="1" x14ac:dyDescent="0.25">
      <c r="F204" s="1"/>
      <c r="G204" s="218"/>
      <c r="H204" s="218"/>
    </row>
    <row r="205" spans="6:8" ht="15.75" customHeight="1" x14ac:dyDescent="0.25">
      <c r="F205" s="1"/>
      <c r="G205" s="218"/>
      <c r="H205" s="218"/>
    </row>
    <row r="206" spans="6:8" ht="15.75" customHeight="1" x14ac:dyDescent="0.25">
      <c r="F206" s="1"/>
      <c r="G206" s="218"/>
      <c r="H206" s="218"/>
    </row>
    <row r="207" spans="6:8" ht="15.75" customHeight="1" x14ac:dyDescent="0.25">
      <c r="F207" s="1"/>
      <c r="G207" s="218"/>
      <c r="H207" s="218"/>
    </row>
    <row r="208" spans="6:8" ht="15.75" customHeight="1" x14ac:dyDescent="0.25">
      <c r="F208" s="1"/>
      <c r="G208" s="218"/>
      <c r="H208" s="218"/>
    </row>
    <row r="209" spans="6:8" ht="15.75" customHeight="1" x14ac:dyDescent="0.25">
      <c r="F209" s="1"/>
      <c r="G209" s="218"/>
      <c r="H209" s="218"/>
    </row>
    <row r="210" spans="6:8" ht="15.75" customHeight="1" x14ac:dyDescent="0.25">
      <c r="F210" s="1"/>
      <c r="G210" s="218"/>
      <c r="H210" s="218"/>
    </row>
    <row r="211" spans="6:8" ht="15.75" customHeight="1" x14ac:dyDescent="0.25">
      <c r="F211" s="1"/>
      <c r="G211" s="218"/>
      <c r="H211" s="218"/>
    </row>
    <row r="212" spans="6:8" ht="15.75" customHeight="1" x14ac:dyDescent="0.25">
      <c r="F212" s="1"/>
      <c r="G212" s="218"/>
      <c r="H212" s="218"/>
    </row>
    <row r="213" spans="6:8" ht="15.75" customHeight="1" x14ac:dyDescent="0.25">
      <c r="F213" s="1"/>
      <c r="G213" s="218"/>
      <c r="H213" s="218"/>
    </row>
    <row r="214" spans="6:8" ht="15.75" customHeight="1" x14ac:dyDescent="0.25">
      <c r="F214" s="1"/>
      <c r="G214" s="218"/>
      <c r="H214" s="218"/>
    </row>
    <row r="215" spans="6:8" ht="15.75" customHeight="1" x14ac:dyDescent="0.25">
      <c r="F215" s="1"/>
      <c r="G215" s="218"/>
      <c r="H215" s="218"/>
    </row>
    <row r="216" spans="6:8" ht="15.75" customHeight="1" x14ac:dyDescent="0.25">
      <c r="F216" s="1"/>
      <c r="G216" s="218"/>
      <c r="H216" s="218"/>
    </row>
    <row r="217" spans="6:8" ht="15.75" customHeight="1" x14ac:dyDescent="0.25">
      <c r="F217" s="1"/>
      <c r="G217" s="218"/>
      <c r="H217" s="218"/>
    </row>
    <row r="218" spans="6:8" ht="15.75" customHeight="1" x14ac:dyDescent="0.25">
      <c r="F218" s="1"/>
      <c r="G218" s="218"/>
      <c r="H218" s="218"/>
    </row>
    <row r="219" spans="6:8" ht="15.75" customHeight="1" x14ac:dyDescent="0.25">
      <c r="F219" s="1"/>
      <c r="G219" s="218"/>
      <c r="H219" s="218"/>
    </row>
    <row r="220" spans="6:8" ht="15.75" customHeight="1" x14ac:dyDescent="0.25">
      <c r="F220" s="1"/>
      <c r="G220" s="218"/>
      <c r="H220" s="218"/>
    </row>
    <row r="221" spans="6:8" ht="15.75" customHeight="1" x14ac:dyDescent="0.25">
      <c r="F221" s="1"/>
      <c r="G221" s="218"/>
      <c r="H221" s="218"/>
    </row>
    <row r="222" spans="6:8" ht="15.75" customHeight="1" x14ac:dyDescent="0.25">
      <c r="F222" s="1"/>
      <c r="G222" s="218"/>
      <c r="H222" s="218"/>
    </row>
    <row r="223" spans="6:8" ht="15.75" customHeight="1" x14ac:dyDescent="0.25">
      <c r="F223" s="1"/>
      <c r="G223" s="218"/>
      <c r="H223" s="218"/>
    </row>
    <row r="224" spans="6:8" ht="15.75" customHeight="1" x14ac:dyDescent="0.25">
      <c r="F224" s="1"/>
      <c r="G224" s="218"/>
      <c r="H224" s="218"/>
    </row>
    <row r="225" spans="6:8" ht="15.75" customHeight="1" x14ac:dyDescent="0.25">
      <c r="F225" s="1"/>
      <c r="G225" s="218"/>
      <c r="H225" s="218"/>
    </row>
    <row r="226" spans="6:8" ht="15.75" customHeight="1" x14ac:dyDescent="0.25">
      <c r="F226" s="1"/>
      <c r="G226" s="218"/>
      <c r="H226" s="218"/>
    </row>
    <row r="227" spans="6:8" ht="15.75" customHeight="1" x14ac:dyDescent="0.25">
      <c r="F227" s="1"/>
      <c r="G227" s="218"/>
      <c r="H227" s="218"/>
    </row>
    <row r="228" spans="6:8" ht="15.75" customHeight="1" x14ac:dyDescent="0.25">
      <c r="F228" s="1"/>
      <c r="G228" s="218"/>
      <c r="H228" s="218"/>
    </row>
    <row r="229" spans="6:8" ht="15.75" customHeight="1" x14ac:dyDescent="0.25">
      <c r="F229" s="1"/>
      <c r="G229" s="218"/>
      <c r="H229" s="218"/>
    </row>
    <row r="230" spans="6:8" ht="15.75" customHeight="1" x14ac:dyDescent="0.25">
      <c r="F230" s="1"/>
      <c r="G230" s="218"/>
      <c r="H230" s="218"/>
    </row>
    <row r="231" spans="6:8" ht="15.75" customHeight="1" x14ac:dyDescent="0.25">
      <c r="F231" s="1"/>
      <c r="G231" s="218"/>
      <c r="H231" s="218"/>
    </row>
    <row r="232" spans="6:8" ht="15.75" customHeight="1" x14ac:dyDescent="0.25">
      <c r="F232" s="1"/>
      <c r="G232" s="218"/>
      <c r="H232" s="218"/>
    </row>
    <row r="233" spans="6:8" ht="15.75" customHeight="1" x14ac:dyDescent="0.25">
      <c r="F233" s="1"/>
      <c r="G233" s="218"/>
      <c r="H233" s="218"/>
    </row>
    <row r="234" spans="6:8" ht="15.75" customHeight="1" x14ac:dyDescent="0.25">
      <c r="F234" s="1"/>
      <c r="G234" s="218"/>
      <c r="H234" s="218"/>
    </row>
    <row r="235" spans="6:8" ht="15.75" customHeight="1" x14ac:dyDescent="0.25">
      <c r="F235" s="1"/>
      <c r="G235" s="218"/>
      <c r="H235" s="218"/>
    </row>
    <row r="236" spans="6:8" ht="15.75" customHeight="1" x14ac:dyDescent="0.25">
      <c r="F236" s="1"/>
      <c r="G236" s="218"/>
      <c r="H236" s="218"/>
    </row>
    <row r="237" spans="6:8" ht="15.75" customHeight="1" x14ac:dyDescent="0.25">
      <c r="F237" s="1"/>
      <c r="G237" s="218"/>
      <c r="H237" s="218"/>
    </row>
    <row r="238" spans="6:8" ht="15.75" customHeight="1" x14ac:dyDescent="0.25">
      <c r="F238" s="1"/>
      <c r="G238" s="218"/>
      <c r="H238" s="218"/>
    </row>
    <row r="239" spans="6:8" ht="15.75" customHeight="1" x14ac:dyDescent="0.25">
      <c r="F239" s="1"/>
      <c r="G239" s="218"/>
      <c r="H239" s="218"/>
    </row>
    <row r="240" spans="6:8" ht="15.75" customHeight="1" x14ac:dyDescent="0.25">
      <c r="F240" s="1"/>
      <c r="G240" s="218"/>
      <c r="H240" s="218"/>
    </row>
    <row r="241" spans="6:8" ht="15.75" customHeight="1" x14ac:dyDescent="0.25">
      <c r="F241" s="1"/>
      <c r="G241" s="218"/>
      <c r="H241" s="218"/>
    </row>
    <row r="242" spans="6:8" ht="15.75" customHeight="1" x14ac:dyDescent="0.25">
      <c r="F242" s="1"/>
      <c r="G242" s="218"/>
      <c r="H242" s="218"/>
    </row>
    <row r="243" spans="6:8" ht="15.75" customHeight="1" x14ac:dyDescent="0.25">
      <c r="F243" s="1"/>
      <c r="G243" s="218"/>
      <c r="H243" s="218"/>
    </row>
    <row r="244" spans="6:8" ht="15.75" customHeight="1" x14ac:dyDescent="0.25">
      <c r="F244" s="1"/>
      <c r="G244" s="218"/>
      <c r="H244" s="218"/>
    </row>
    <row r="245" spans="6:8" ht="15.75" customHeight="1" x14ac:dyDescent="0.25">
      <c r="F245" s="1"/>
      <c r="G245" s="218"/>
      <c r="H245" s="218"/>
    </row>
    <row r="246" spans="6:8" ht="15.75" customHeight="1" x14ac:dyDescent="0.25">
      <c r="F246" s="1"/>
      <c r="G246" s="218"/>
      <c r="H246" s="218"/>
    </row>
    <row r="247" spans="6:8" ht="15.75" customHeight="1" x14ac:dyDescent="0.25">
      <c r="F247" s="1"/>
      <c r="G247" s="218"/>
      <c r="H247" s="218"/>
    </row>
    <row r="248" spans="6:8" ht="15.75" customHeight="1" x14ac:dyDescent="0.25">
      <c r="F248" s="1"/>
      <c r="G248" s="218"/>
      <c r="H248" s="218"/>
    </row>
    <row r="249" spans="6:8" ht="15.75" customHeight="1" x14ac:dyDescent="0.25">
      <c r="F249" s="1"/>
      <c r="G249" s="218"/>
      <c r="H249" s="218"/>
    </row>
    <row r="250" spans="6:8" ht="15.75" customHeight="1" x14ac:dyDescent="0.25">
      <c r="F250" s="1"/>
      <c r="G250" s="218"/>
      <c r="H250" s="218"/>
    </row>
    <row r="251" spans="6:8" ht="15.75" customHeight="1" x14ac:dyDescent="0.25">
      <c r="F251" s="1"/>
      <c r="G251" s="218"/>
      <c r="H251" s="218"/>
    </row>
    <row r="252" spans="6:8" ht="15.75" customHeight="1" x14ac:dyDescent="0.25">
      <c r="G252" s="218"/>
      <c r="H252" s="218"/>
    </row>
    <row r="253" spans="6:8" ht="15.75" customHeight="1" x14ac:dyDescent="0.25">
      <c r="G253" s="218"/>
      <c r="H253" s="218"/>
    </row>
    <row r="254" spans="6:8" ht="15.75" customHeight="1" x14ac:dyDescent="0.25">
      <c r="G254" s="218"/>
      <c r="H254" s="218"/>
    </row>
    <row r="255" spans="6:8" ht="15.75" customHeight="1" x14ac:dyDescent="0.25">
      <c r="G255" s="218"/>
      <c r="H255" s="218"/>
    </row>
    <row r="256" spans="6:8" ht="15.75" customHeight="1" x14ac:dyDescent="0.25">
      <c r="G256" s="218"/>
      <c r="H256" s="218"/>
    </row>
    <row r="257" spans="7:8" ht="15.75" customHeight="1" x14ac:dyDescent="0.25">
      <c r="G257" s="218"/>
      <c r="H257" s="218"/>
    </row>
    <row r="258" spans="7:8" ht="15.75" customHeight="1" x14ac:dyDescent="0.25">
      <c r="G258" s="218"/>
      <c r="H258" s="218"/>
    </row>
    <row r="259" spans="7:8" ht="15.75" customHeight="1" x14ac:dyDescent="0.25">
      <c r="G259" s="218"/>
      <c r="H259" s="218"/>
    </row>
    <row r="260" spans="7:8" ht="15.75" customHeight="1" x14ac:dyDescent="0.25">
      <c r="G260" s="218"/>
      <c r="H260" s="218"/>
    </row>
    <row r="261" spans="7:8" ht="15.75" customHeight="1" x14ac:dyDescent="0.25">
      <c r="G261" s="218"/>
      <c r="H261" s="218"/>
    </row>
    <row r="262" spans="7:8" ht="15.75" customHeight="1" x14ac:dyDescent="0.25">
      <c r="G262" s="218"/>
      <c r="H262" s="218"/>
    </row>
    <row r="263" spans="7:8" ht="15.75" customHeight="1" x14ac:dyDescent="0.25">
      <c r="G263" s="218"/>
      <c r="H263" s="218"/>
    </row>
    <row r="264" spans="7:8" ht="15.75" customHeight="1" x14ac:dyDescent="0.25">
      <c r="G264" s="218"/>
      <c r="H264" s="218"/>
    </row>
    <row r="265" spans="7:8" ht="15.75" customHeight="1" x14ac:dyDescent="0.25">
      <c r="G265" s="218"/>
      <c r="H265" s="218"/>
    </row>
    <row r="266" spans="7:8" ht="15.75" customHeight="1" x14ac:dyDescent="0.25">
      <c r="G266" s="218"/>
      <c r="H266" s="218"/>
    </row>
    <row r="267" spans="7:8" ht="15.75" customHeight="1" x14ac:dyDescent="0.25">
      <c r="G267" s="218"/>
      <c r="H267" s="218"/>
    </row>
    <row r="268" spans="7:8" ht="15.75" customHeight="1" x14ac:dyDescent="0.25">
      <c r="G268" s="218"/>
      <c r="H268" s="218"/>
    </row>
    <row r="269" spans="7:8" ht="15.75" customHeight="1" x14ac:dyDescent="0.25">
      <c r="G269" s="218"/>
      <c r="H269" s="218"/>
    </row>
    <row r="270" spans="7:8" ht="15.75" customHeight="1" x14ac:dyDescent="0.25">
      <c r="G270" s="218"/>
      <c r="H270" s="218"/>
    </row>
    <row r="271" spans="7:8" ht="15.75" customHeight="1" x14ac:dyDescent="0.25">
      <c r="G271" s="218"/>
      <c r="H271" s="218"/>
    </row>
    <row r="272" spans="7:8" ht="15.75" customHeight="1" x14ac:dyDescent="0.25">
      <c r="G272" s="218"/>
      <c r="H272" s="218"/>
    </row>
    <row r="273" spans="7:8" ht="15.75" customHeight="1" x14ac:dyDescent="0.25">
      <c r="G273" s="218"/>
      <c r="H273" s="218"/>
    </row>
    <row r="274" spans="7:8" ht="15.75" customHeight="1" x14ac:dyDescent="0.25">
      <c r="G274" s="218"/>
      <c r="H274" s="218"/>
    </row>
    <row r="275" spans="7:8" ht="15.75" customHeight="1" x14ac:dyDescent="0.25">
      <c r="G275" s="218"/>
      <c r="H275" s="218"/>
    </row>
    <row r="276" spans="7:8" ht="15.75" customHeight="1" x14ac:dyDescent="0.25">
      <c r="G276" s="218"/>
      <c r="H276" s="218"/>
    </row>
    <row r="277" spans="7:8" ht="15.75" customHeight="1" x14ac:dyDescent="0.25">
      <c r="G277" s="218"/>
      <c r="H277" s="218"/>
    </row>
    <row r="278" spans="7:8" ht="15.75" customHeight="1" x14ac:dyDescent="0.25">
      <c r="G278" s="218"/>
      <c r="H278" s="218"/>
    </row>
    <row r="279" spans="7:8" ht="15.75" customHeight="1" x14ac:dyDescent="0.25">
      <c r="G279" s="218"/>
      <c r="H279" s="218"/>
    </row>
    <row r="280" spans="7:8" ht="15.75" customHeight="1" x14ac:dyDescent="0.25">
      <c r="G280" s="218"/>
      <c r="H280" s="218"/>
    </row>
    <row r="281" spans="7:8" ht="15.75" customHeight="1" x14ac:dyDescent="0.25">
      <c r="G281" s="218"/>
      <c r="H281" s="218"/>
    </row>
    <row r="282" spans="7:8" ht="15.75" customHeight="1" x14ac:dyDescent="0.25">
      <c r="G282" s="218"/>
      <c r="H282" s="218"/>
    </row>
    <row r="283" spans="7:8" ht="15.75" customHeight="1" x14ac:dyDescent="0.25">
      <c r="G283" s="218"/>
      <c r="H283" s="218"/>
    </row>
    <row r="284" spans="7:8" ht="15.75" customHeight="1" x14ac:dyDescent="0.25">
      <c r="G284" s="218"/>
      <c r="H284" s="218"/>
    </row>
    <row r="285" spans="7:8" ht="15.75" customHeight="1" x14ac:dyDescent="0.25">
      <c r="G285" s="218"/>
      <c r="H285" s="218"/>
    </row>
    <row r="286" spans="7:8" ht="15.75" customHeight="1" x14ac:dyDescent="0.25">
      <c r="G286" s="218"/>
      <c r="H286" s="218"/>
    </row>
    <row r="287" spans="7:8" ht="15.75" customHeight="1" x14ac:dyDescent="0.25">
      <c r="G287" s="218"/>
      <c r="H287" s="218"/>
    </row>
    <row r="288" spans="7:8" ht="15.75" customHeight="1" x14ac:dyDescent="0.25">
      <c r="G288" s="218"/>
      <c r="H288" s="218"/>
    </row>
    <row r="289" spans="7:8" ht="15.75" customHeight="1" x14ac:dyDescent="0.25">
      <c r="G289" s="218"/>
      <c r="H289" s="218"/>
    </row>
    <row r="290" spans="7:8" ht="15.75" customHeight="1" x14ac:dyDescent="0.25">
      <c r="G290" s="218"/>
      <c r="H290" s="218"/>
    </row>
    <row r="291" spans="7:8" ht="15.75" customHeight="1" x14ac:dyDescent="0.25">
      <c r="G291" s="218"/>
      <c r="H291" s="218"/>
    </row>
    <row r="292" spans="7:8" ht="15.75" customHeight="1" x14ac:dyDescent="0.25">
      <c r="G292" s="218"/>
      <c r="H292" s="218"/>
    </row>
    <row r="293" spans="7:8" ht="15.75" customHeight="1" x14ac:dyDescent="0.25">
      <c r="G293" s="218"/>
      <c r="H293" s="218"/>
    </row>
    <row r="294" spans="7:8" ht="15.75" customHeight="1" x14ac:dyDescent="0.25">
      <c r="G294" s="218"/>
      <c r="H294" s="218"/>
    </row>
    <row r="295" spans="7:8" ht="15.75" customHeight="1" x14ac:dyDescent="0.25">
      <c r="G295" s="218"/>
      <c r="H295" s="218"/>
    </row>
    <row r="296" spans="7:8" ht="15.75" customHeight="1" x14ac:dyDescent="0.25">
      <c r="G296" s="218"/>
      <c r="H296" s="218"/>
    </row>
    <row r="297" spans="7:8" ht="15.75" customHeight="1" x14ac:dyDescent="0.25">
      <c r="G297" s="218"/>
      <c r="H297" s="218"/>
    </row>
    <row r="298" spans="7:8" ht="15.75" customHeight="1" x14ac:dyDescent="0.25">
      <c r="G298" s="218"/>
      <c r="H298" s="218"/>
    </row>
    <row r="299" spans="7:8" ht="15.75" customHeight="1" x14ac:dyDescent="0.25">
      <c r="G299" s="218"/>
      <c r="H299" s="218"/>
    </row>
    <row r="300" spans="7:8" ht="15.75" customHeight="1" x14ac:dyDescent="0.25">
      <c r="G300" s="218"/>
      <c r="H300" s="218"/>
    </row>
    <row r="301" spans="7:8" ht="15.75" customHeight="1" x14ac:dyDescent="0.25">
      <c r="G301" s="218"/>
      <c r="H301" s="218"/>
    </row>
    <row r="302" spans="7:8" ht="15.75" customHeight="1" x14ac:dyDescent="0.25">
      <c r="G302" s="218"/>
      <c r="H302" s="218"/>
    </row>
    <row r="303" spans="7:8" ht="15.75" customHeight="1" x14ac:dyDescent="0.25">
      <c r="G303" s="218"/>
      <c r="H303" s="218"/>
    </row>
    <row r="304" spans="7:8" ht="15.75" customHeight="1" x14ac:dyDescent="0.25">
      <c r="G304" s="218"/>
      <c r="H304" s="218"/>
    </row>
    <row r="305" spans="7:8" ht="15.75" customHeight="1" x14ac:dyDescent="0.25">
      <c r="G305" s="218"/>
      <c r="H305" s="218"/>
    </row>
    <row r="306" spans="7:8" ht="15.75" customHeight="1" x14ac:dyDescent="0.25">
      <c r="G306" s="218"/>
      <c r="H306" s="218"/>
    </row>
    <row r="307" spans="7:8" ht="15.75" customHeight="1" x14ac:dyDescent="0.25">
      <c r="G307" s="218"/>
      <c r="H307" s="218"/>
    </row>
    <row r="308" spans="7:8" ht="15.75" customHeight="1" x14ac:dyDescent="0.25">
      <c r="G308" s="218"/>
      <c r="H308" s="218"/>
    </row>
    <row r="309" spans="7:8" ht="15.75" customHeight="1" x14ac:dyDescent="0.25">
      <c r="G309" s="218"/>
      <c r="H309" s="218"/>
    </row>
    <row r="310" spans="7:8" ht="15.75" customHeight="1" x14ac:dyDescent="0.25">
      <c r="G310" s="218"/>
      <c r="H310" s="218"/>
    </row>
    <row r="311" spans="7:8" ht="15.75" customHeight="1" x14ac:dyDescent="0.25">
      <c r="G311" s="218"/>
      <c r="H311" s="218"/>
    </row>
    <row r="312" spans="7:8" ht="15.75" customHeight="1" x14ac:dyDescent="0.25">
      <c r="G312" s="218"/>
      <c r="H312" s="218"/>
    </row>
    <row r="313" spans="7:8" ht="15.75" customHeight="1" x14ac:dyDescent="0.25">
      <c r="G313" s="218"/>
      <c r="H313" s="218"/>
    </row>
    <row r="314" spans="7:8" ht="15.75" customHeight="1" x14ac:dyDescent="0.25">
      <c r="G314" s="218"/>
      <c r="H314" s="218"/>
    </row>
    <row r="315" spans="7:8" ht="15.75" customHeight="1" x14ac:dyDescent="0.25">
      <c r="G315" s="218"/>
      <c r="H315" s="218"/>
    </row>
    <row r="316" spans="7:8" ht="15.75" customHeight="1" x14ac:dyDescent="0.25">
      <c r="G316" s="218"/>
      <c r="H316" s="218"/>
    </row>
    <row r="317" spans="7:8" ht="15.75" customHeight="1" x14ac:dyDescent="0.25">
      <c r="G317" s="218"/>
      <c r="H317" s="218"/>
    </row>
    <row r="318" spans="7:8" ht="15.75" customHeight="1" x14ac:dyDescent="0.25">
      <c r="G318" s="218"/>
      <c r="H318" s="218"/>
    </row>
    <row r="319" spans="7:8" ht="15.75" customHeight="1" x14ac:dyDescent="0.25">
      <c r="G319" s="218"/>
      <c r="H319" s="218"/>
    </row>
    <row r="320" spans="7:8" ht="15.75" customHeight="1" x14ac:dyDescent="0.25">
      <c r="G320" s="218"/>
      <c r="H320" s="218"/>
    </row>
    <row r="321" spans="7:8" ht="15.75" customHeight="1" x14ac:dyDescent="0.25">
      <c r="G321" s="218"/>
      <c r="H321" s="218"/>
    </row>
    <row r="322" spans="7:8" ht="15.75" customHeight="1" x14ac:dyDescent="0.25">
      <c r="G322" s="218"/>
      <c r="H322" s="218"/>
    </row>
    <row r="323" spans="7:8" ht="15.75" customHeight="1" x14ac:dyDescent="0.25">
      <c r="G323" s="218"/>
      <c r="H323" s="218"/>
    </row>
    <row r="324" spans="7:8" ht="15.75" customHeight="1" x14ac:dyDescent="0.25">
      <c r="G324" s="218"/>
      <c r="H324" s="218"/>
    </row>
    <row r="325" spans="7:8" ht="15.75" customHeight="1" x14ac:dyDescent="0.25">
      <c r="G325" s="218"/>
      <c r="H325" s="218"/>
    </row>
    <row r="326" spans="7:8" ht="15.75" customHeight="1" x14ac:dyDescent="0.25">
      <c r="G326" s="218"/>
      <c r="H326" s="218"/>
    </row>
    <row r="327" spans="7:8" ht="15.75" customHeight="1" x14ac:dyDescent="0.25">
      <c r="G327" s="218"/>
      <c r="H327" s="218"/>
    </row>
    <row r="328" spans="7:8" ht="15.75" customHeight="1" x14ac:dyDescent="0.25">
      <c r="G328" s="218"/>
      <c r="H328" s="218"/>
    </row>
    <row r="329" spans="7:8" ht="15.75" customHeight="1" x14ac:dyDescent="0.25">
      <c r="G329" s="218"/>
      <c r="H329" s="218"/>
    </row>
    <row r="330" spans="7:8" ht="15.75" customHeight="1" x14ac:dyDescent="0.25">
      <c r="G330" s="218"/>
      <c r="H330" s="218"/>
    </row>
    <row r="331" spans="7:8" ht="15.75" customHeight="1" x14ac:dyDescent="0.25">
      <c r="G331" s="218"/>
      <c r="H331" s="218"/>
    </row>
    <row r="332" spans="7:8" ht="15.75" customHeight="1" x14ac:dyDescent="0.25">
      <c r="G332" s="218"/>
      <c r="H332" s="218"/>
    </row>
    <row r="333" spans="7:8" ht="15.75" customHeight="1" x14ac:dyDescent="0.25">
      <c r="G333" s="218"/>
      <c r="H333" s="218"/>
    </row>
    <row r="334" spans="7:8" ht="15.75" customHeight="1" x14ac:dyDescent="0.25">
      <c r="G334" s="218"/>
      <c r="H334" s="218"/>
    </row>
    <row r="335" spans="7:8" ht="15.75" customHeight="1" x14ac:dyDescent="0.25">
      <c r="G335" s="218"/>
      <c r="H335" s="218"/>
    </row>
    <row r="336" spans="7:8" ht="15.75" customHeight="1" x14ac:dyDescent="0.25">
      <c r="G336" s="218"/>
      <c r="H336" s="218"/>
    </row>
    <row r="337" spans="7:8" ht="15.75" customHeight="1" x14ac:dyDescent="0.25">
      <c r="G337" s="218"/>
      <c r="H337" s="218"/>
    </row>
    <row r="338" spans="7:8" ht="15.75" customHeight="1" x14ac:dyDescent="0.25">
      <c r="G338" s="218"/>
      <c r="H338" s="218"/>
    </row>
    <row r="339" spans="7:8" ht="15.75" customHeight="1" x14ac:dyDescent="0.25">
      <c r="G339" s="218"/>
      <c r="H339" s="218"/>
    </row>
    <row r="340" spans="7:8" ht="15.75" customHeight="1" x14ac:dyDescent="0.25">
      <c r="G340" s="218"/>
      <c r="H340" s="218"/>
    </row>
    <row r="341" spans="7:8" ht="15.75" customHeight="1" x14ac:dyDescent="0.25">
      <c r="G341" s="218"/>
      <c r="H341" s="218"/>
    </row>
    <row r="342" spans="7:8" ht="15.75" customHeight="1" x14ac:dyDescent="0.25">
      <c r="G342" s="218"/>
      <c r="H342" s="218"/>
    </row>
    <row r="343" spans="7:8" ht="15.75" customHeight="1" x14ac:dyDescent="0.25">
      <c r="G343" s="218"/>
      <c r="H343" s="218"/>
    </row>
    <row r="344" spans="7:8" ht="15.75" customHeight="1" x14ac:dyDescent="0.25">
      <c r="G344" s="218"/>
      <c r="H344" s="218"/>
    </row>
    <row r="345" spans="7:8" ht="15.75" customHeight="1" x14ac:dyDescent="0.25">
      <c r="G345" s="218"/>
      <c r="H345" s="218"/>
    </row>
    <row r="346" spans="7:8" ht="15.75" customHeight="1" x14ac:dyDescent="0.25">
      <c r="G346" s="218"/>
      <c r="H346" s="218"/>
    </row>
    <row r="347" spans="7:8" ht="15.75" customHeight="1" x14ac:dyDescent="0.25">
      <c r="G347" s="218"/>
      <c r="H347" s="218"/>
    </row>
    <row r="348" spans="7:8" ht="15.75" customHeight="1" x14ac:dyDescent="0.25">
      <c r="G348" s="218"/>
      <c r="H348" s="218"/>
    </row>
    <row r="349" spans="7:8" ht="15.75" customHeight="1" x14ac:dyDescent="0.25">
      <c r="G349" s="218"/>
      <c r="H349" s="218"/>
    </row>
    <row r="350" spans="7:8" ht="15.75" customHeight="1" x14ac:dyDescent="0.25">
      <c r="G350" s="218"/>
      <c r="H350" s="218"/>
    </row>
    <row r="351" spans="7:8" ht="15.75" customHeight="1" x14ac:dyDescent="0.25">
      <c r="G351" s="218"/>
      <c r="H351" s="218"/>
    </row>
    <row r="352" spans="7:8" ht="15.75" customHeight="1" x14ac:dyDescent="0.25">
      <c r="G352" s="218"/>
      <c r="H352" s="218"/>
    </row>
    <row r="353" spans="7:8" ht="15.75" customHeight="1" x14ac:dyDescent="0.25">
      <c r="G353" s="218"/>
      <c r="H353" s="218"/>
    </row>
    <row r="354" spans="7:8" ht="15.75" customHeight="1" x14ac:dyDescent="0.25">
      <c r="G354" s="218"/>
      <c r="H354" s="218"/>
    </row>
    <row r="355" spans="7:8" ht="15.75" customHeight="1" x14ac:dyDescent="0.25">
      <c r="G355" s="218"/>
      <c r="H355" s="218"/>
    </row>
    <row r="356" spans="7:8" ht="15.75" customHeight="1" x14ac:dyDescent="0.25">
      <c r="G356" s="218"/>
      <c r="H356" s="218"/>
    </row>
    <row r="357" spans="7:8" ht="15.75" customHeight="1" x14ac:dyDescent="0.25">
      <c r="G357" s="218"/>
      <c r="H357" s="218"/>
    </row>
    <row r="358" spans="7:8" ht="15.75" customHeight="1" x14ac:dyDescent="0.25">
      <c r="G358" s="218"/>
      <c r="H358" s="218"/>
    </row>
    <row r="359" spans="7:8" ht="15.75" customHeight="1" x14ac:dyDescent="0.25">
      <c r="G359" s="218"/>
      <c r="H359" s="218"/>
    </row>
    <row r="360" spans="7:8" ht="15.75" customHeight="1" x14ac:dyDescent="0.25">
      <c r="G360" s="218"/>
      <c r="H360" s="218"/>
    </row>
    <row r="361" spans="7:8" ht="15.75" customHeight="1" x14ac:dyDescent="0.25">
      <c r="G361" s="218"/>
      <c r="H361" s="218"/>
    </row>
    <row r="362" spans="7:8" ht="15.75" customHeight="1" x14ac:dyDescent="0.25">
      <c r="G362" s="218"/>
      <c r="H362" s="218"/>
    </row>
    <row r="363" spans="7:8" ht="15.75" customHeight="1" x14ac:dyDescent="0.25">
      <c r="G363" s="218"/>
      <c r="H363" s="218"/>
    </row>
    <row r="364" spans="7:8" ht="15.75" customHeight="1" x14ac:dyDescent="0.25">
      <c r="G364" s="218"/>
      <c r="H364" s="218"/>
    </row>
    <row r="365" spans="7:8" ht="15.75" customHeight="1" x14ac:dyDescent="0.25">
      <c r="G365" s="218"/>
      <c r="H365" s="218"/>
    </row>
    <row r="366" spans="7:8" ht="15.75" customHeight="1" x14ac:dyDescent="0.25">
      <c r="G366" s="218"/>
      <c r="H366" s="218"/>
    </row>
    <row r="367" spans="7:8" ht="15.75" customHeight="1" x14ac:dyDescent="0.25">
      <c r="G367" s="218"/>
      <c r="H367" s="218"/>
    </row>
    <row r="368" spans="7:8" ht="15.75" customHeight="1" x14ac:dyDescent="0.25">
      <c r="G368" s="218"/>
      <c r="H368" s="218"/>
    </row>
    <row r="369" spans="7:8" ht="15.75" customHeight="1" x14ac:dyDescent="0.25">
      <c r="G369" s="218"/>
      <c r="H369" s="218"/>
    </row>
    <row r="370" spans="7:8" ht="15.75" customHeight="1" x14ac:dyDescent="0.25">
      <c r="G370" s="218"/>
      <c r="H370" s="218"/>
    </row>
    <row r="371" spans="7:8" ht="15.75" customHeight="1" x14ac:dyDescent="0.25">
      <c r="G371" s="218"/>
      <c r="H371" s="218"/>
    </row>
    <row r="372" spans="7:8" ht="15.75" customHeight="1" x14ac:dyDescent="0.25">
      <c r="G372" s="218"/>
      <c r="H372" s="218"/>
    </row>
    <row r="373" spans="7:8" ht="15.75" customHeight="1" x14ac:dyDescent="0.25">
      <c r="G373" s="218"/>
      <c r="H373" s="218"/>
    </row>
    <row r="374" spans="7:8" ht="15.75" customHeight="1" x14ac:dyDescent="0.25">
      <c r="G374" s="218"/>
      <c r="H374" s="218"/>
    </row>
    <row r="375" spans="7:8" ht="15.75" customHeight="1" x14ac:dyDescent="0.25">
      <c r="G375" s="218"/>
      <c r="H375" s="218"/>
    </row>
    <row r="376" spans="7:8" ht="15.75" customHeight="1" x14ac:dyDescent="0.25">
      <c r="G376" s="218"/>
      <c r="H376" s="218"/>
    </row>
    <row r="377" spans="7:8" ht="15.75" customHeight="1" x14ac:dyDescent="0.25">
      <c r="G377" s="218"/>
      <c r="H377" s="218"/>
    </row>
    <row r="378" spans="7:8" ht="15.75" customHeight="1" x14ac:dyDescent="0.25">
      <c r="G378" s="218"/>
      <c r="H378" s="218"/>
    </row>
    <row r="379" spans="7:8" ht="15.75" customHeight="1" x14ac:dyDescent="0.25">
      <c r="G379" s="218"/>
      <c r="H379" s="218"/>
    </row>
    <row r="380" spans="7:8" ht="15.75" customHeight="1" x14ac:dyDescent="0.25">
      <c r="G380" s="218"/>
      <c r="H380" s="218"/>
    </row>
    <row r="381" spans="7:8" ht="15.75" customHeight="1" x14ac:dyDescent="0.25">
      <c r="G381" s="218"/>
      <c r="H381" s="218"/>
    </row>
    <row r="382" spans="7:8" ht="15.75" customHeight="1" x14ac:dyDescent="0.25">
      <c r="G382" s="218"/>
      <c r="H382" s="218"/>
    </row>
    <row r="383" spans="7:8" ht="15.75" customHeight="1" x14ac:dyDescent="0.25">
      <c r="G383" s="218"/>
      <c r="H383" s="218"/>
    </row>
    <row r="384" spans="7:8" ht="15.75" customHeight="1" x14ac:dyDescent="0.25">
      <c r="G384" s="218"/>
      <c r="H384" s="218"/>
    </row>
    <row r="385" spans="7:8" ht="15.75" customHeight="1" x14ac:dyDescent="0.25">
      <c r="G385" s="218"/>
      <c r="H385" s="218"/>
    </row>
    <row r="386" spans="7:8" ht="15.75" customHeight="1" x14ac:dyDescent="0.25">
      <c r="G386" s="218"/>
      <c r="H386" s="218"/>
    </row>
    <row r="387" spans="7:8" ht="15.75" customHeight="1" x14ac:dyDescent="0.25">
      <c r="G387" s="218"/>
      <c r="H387" s="218"/>
    </row>
    <row r="388" spans="7:8" ht="15.75" customHeight="1" x14ac:dyDescent="0.25">
      <c r="G388" s="218"/>
      <c r="H388" s="218"/>
    </row>
    <row r="389" spans="7:8" ht="15.75" customHeight="1" x14ac:dyDescent="0.25">
      <c r="G389" s="218"/>
      <c r="H389" s="218"/>
    </row>
    <row r="390" spans="7:8" ht="15.75" customHeight="1" x14ac:dyDescent="0.25">
      <c r="G390" s="218"/>
      <c r="H390" s="218"/>
    </row>
    <row r="391" spans="7:8" ht="15.75" customHeight="1" x14ac:dyDescent="0.25">
      <c r="G391" s="218"/>
      <c r="H391" s="218"/>
    </row>
    <row r="392" spans="7:8" ht="15.75" customHeight="1" x14ac:dyDescent="0.25">
      <c r="G392" s="218"/>
      <c r="H392" s="218"/>
    </row>
    <row r="393" spans="7:8" ht="15.75" customHeight="1" x14ac:dyDescent="0.25">
      <c r="G393" s="218"/>
      <c r="H393" s="218"/>
    </row>
    <row r="394" spans="7:8" ht="15.75" customHeight="1" x14ac:dyDescent="0.25">
      <c r="G394" s="218"/>
      <c r="H394" s="218"/>
    </row>
    <row r="395" spans="7:8" ht="15.75" customHeight="1" x14ac:dyDescent="0.25">
      <c r="G395" s="218"/>
      <c r="H395" s="218"/>
    </row>
    <row r="396" spans="7:8" ht="15.75" customHeight="1" x14ac:dyDescent="0.25">
      <c r="G396" s="218"/>
      <c r="H396" s="218"/>
    </row>
    <row r="397" spans="7:8" ht="15.75" customHeight="1" x14ac:dyDescent="0.25">
      <c r="G397" s="218"/>
      <c r="H397" s="218"/>
    </row>
    <row r="398" spans="7:8" ht="15.75" customHeight="1" x14ac:dyDescent="0.25">
      <c r="G398" s="218"/>
      <c r="H398" s="218"/>
    </row>
    <row r="399" spans="7:8" ht="15.75" customHeight="1" x14ac:dyDescent="0.25">
      <c r="G399" s="218"/>
      <c r="H399" s="218"/>
    </row>
    <row r="400" spans="7:8" ht="15.75" customHeight="1" x14ac:dyDescent="0.25">
      <c r="G400" s="218"/>
      <c r="H400" s="218"/>
    </row>
    <row r="401" spans="7:8" ht="15.75" customHeight="1" x14ac:dyDescent="0.25">
      <c r="G401" s="218"/>
      <c r="H401" s="218"/>
    </row>
    <row r="402" spans="7:8" ht="15.75" customHeight="1" x14ac:dyDescent="0.25">
      <c r="G402" s="218"/>
      <c r="H402" s="218"/>
    </row>
    <row r="403" spans="7:8" ht="15.75" customHeight="1" x14ac:dyDescent="0.25">
      <c r="G403" s="218"/>
      <c r="H403" s="218"/>
    </row>
    <row r="404" spans="7:8" ht="15.75" customHeight="1" x14ac:dyDescent="0.25">
      <c r="G404" s="218"/>
      <c r="H404" s="218"/>
    </row>
    <row r="405" spans="7:8" ht="15.75" customHeight="1" x14ac:dyDescent="0.25">
      <c r="G405" s="218"/>
      <c r="H405" s="218"/>
    </row>
    <row r="406" spans="7:8" ht="15.75" customHeight="1" x14ac:dyDescent="0.25">
      <c r="G406" s="218"/>
      <c r="H406" s="218"/>
    </row>
    <row r="407" spans="7:8" ht="15.75" customHeight="1" x14ac:dyDescent="0.25">
      <c r="G407" s="218"/>
      <c r="H407" s="218"/>
    </row>
    <row r="408" spans="7:8" ht="15.75" customHeight="1" x14ac:dyDescent="0.25">
      <c r="G408" s="218"/>
      <c r="H408" s="218"/>
    </row>
    <row r="409" spans="7:8" ht="15.75" customHeight="1" x14ac:dyDescent="0.25">
      <c r="G409" s="218"/>
      <c r="H409" s="218"/>
    </row>
    <row r="410" spans="7:8" ht="15.75" customHeight="1" x14ac:dyDescent="0.25">
      <c r="G410" s="218"/>
      <c r="H410" s="218"/>
    </row>
    <row r="411" spans="7:8" ht="15.75" customHeight="1" x14ac:dyDescent="0.25">
      <c r="G411" s="218"/>
      <c r="H411" s="218"/>
    </row>
    <row r="412" spans="7:8" ht="15.75" customHeight="1" x14ac:dyDescent="0.25">
      <c r="G412" s="218"/>
      <c r="H412" s="218"/>
    </row>
    <row r="413" spans="7:8" ht="15.75" customHeight="1" x14ac:dyDescent="0.25">
      <c r="G413" s="218"/>
      <c r="H413" s="218"/>
    </row>
    <row r="414" spans="7:8" ht="15.75" customHeight="1" x14ac:dyDescent="0.25">
      <c r="G414" s="218"/>
      <c r="H414" s="218"/>
    </row>
    <row r="415" spans="7:8" ht="15.75" customHeight="1" x14ac:dyDescent="0.25">
      <c r="G415" s="218"/>
      <c r="H415" s="218"/>
    </row>
    <row r="416" spans="7:8" ht="15.75" customHeight="1" x14ac:dyDescent="0.25">
      <c r="G416" s="218"/>
      <c r="H416" s="218"/>
    </row>
    <row r="417" spans="7:8" ht="15.75" customHeight="1" x14ac:dyDescent="0.25">
      <c r="G417" s="218"/>
      <c r="H417" s="218"/>
    </row>
    <row r="418" spans="7:8" ht="15.75" customHeight="1" x14ac:dyDescent="0.25">
      <c r="G418" s="218"/>
      <c r="H418" s="218"/>
    </row>
    <row r="419" spans="7:8" ht="15.75" customHeight="1" x14ac:dyDescent="0.25">
      <c r="G419" s="218"/>
      <c r="H419" s="218"/>
    </row>
    <row r="420" spans="7:8" ht="15.75" customHeight="1" x14ac:dyDescent="0.25">
      <c r="G420" s="218"/>
      <c r="H420" s="218"/>
    </row>
    <row r="421" spans="7:8" ht="15.75" customHeight="1" x14ac:dyDescent="0.25">
      <c r="G421" s="218"/>
      <c r="H421" s="218"/>
    </row>
    <row r="422" spans="7:8" ht="15.75" customHeight="1" x14ac:dyDescent="0.25">
      <c r="G422" s="218"/>
      <c r="H422" s="218"/>
    </row>
    <row r="423" spans="7:8" ht="15.75" customHeight="1" x14ac:dyDescent="0.25">
      <c r="G423" s="218"/>
      <c r="H423" s="218"/>
    </row>
    <row r="424" spans="7:8" ht="15.75" customHeight="1" x14ac:dyDescent="0.25">
      <c r="G424" s="218"/>
      <c r="H424" s="218"/>
    </row>
    <row r="425" spans="7:8" ht="15.75" customHeight="1" x14ac:dyDescent="0.25">
      <c r="G425" s="218"/>
      <c r="H425" s="218"/>
    </row>
    <row r="426" spans="7:8" ht="15.75" customHeight="1" x14ac:dyDescent="0.25">
      <c r="G426" s="218"/>
      <c r="H426" s="218"/>
    </row>
    <row r="427" spans="7:8" ht="15.75" customHeight="1" x14ac:dyDescent="0.25">
      <c r="G427" s="218"/>
      <c r="H427" s="218"/>
    </row>
    <row r="428" spans="7:8" ht="15.75" customHeight="1" x14ac:dyDescent="0.25">
      <c r="G428" s="218"/>
      <c r="H428" s="218"/>
    </row>
    <row r="429" spans="7:8" ht="15.75" customHeight="1" x14ac:dyDescent="0.25">
      <c r="G429" s="218"/>
      <c r="H429" s="218"/>
    </row>
    <row r="430" spans="7:8" ht="15.75" customHeight="1" x14ac:dyDescent="0.25">
      <c r="G430" s="218"/>
      <c r="H430" s="218"/>
    </row>
    <row r="431" spans="7:8" ht="15.75" customHeight="1" x14ac:dyDescent="0.25">
      <c r="G431" s="218"/>
      <c r="H431" s="218"/>
    </row>
    <row r="432" spans="7:8" ht="15.75" customHeight="1" x14ac:dyDescent="0.25">
      <c r="G432" s="218"/>
      <c r="H432" s="218"/>
    </row>
    <row r="433" spans="7:8" ht="15.75" customHeight="1" x14ac:dyDescent="0.25">
      <c r="G433" s="218"/>
      <c r="H433" s="218"/>
    </row>
    <row r="434" spans="7:8" ht="15.75" customHeight="1" x14ac:dyDescent="0.25">
      <c r="G434" s="218"/>
      <c r="H434" s="218"/>
    </row>
    <row r="435" spans="7:8" ht="15.75" customHeight="1" x14ac:dyDescent="0.25">
      <c r="G435" s="218"/>
      <c r="H435" s="218"/>
    </row>
    <row r="436" spans="7:8" ht="15.75" customHeight="1" x14ac:dyDescent="0.25">
      <c r="G436" s="218"/>
      <c r="H436" s="218"/>
    </row>
    <row r="437" spans="7:8" ht="15.75" customHeight="1" x14ac:dyDescent="0.25">
      <c r="G437" s="218"/>
      <c r="H437" s="218"/>
    </row>
    <row r="438" spans="7:8" ht="15.75" customHeight="1" x14ac:dyDescent="0.25">
      <c r="G438" s="218"/>
      <c r="H438" s="218"/>
    </row>
    <row r="439" spans="7:8" ht="15.75" customHeight="1" x14ac:dyDescent="0.25">
      <c r="G439" s="218"/>
      <c r="H439" s="218"/>
    </row>
    <row r="440" spans="7:8" ht="15.75" customHeight="1" x14ac:dyDescent="0.25">
      <c r="G440" s="218"/>
      <c r="H440" s="218"/>
    </row>
    <row r="441" spans="7:8" ht="15.75" customHeight="1" x14ac:dyDescent="0.25">
      <c r="G441" s="218"/>
      <c r="H441" s="218"/>
    </row>
    <row r="442" spans="7:8" ht="15.75" customHeight="1" x14ac:dyDescent="0.25">
      <c r="G442" s="218"/>
      <c r="H442" s="218"/>
    </row>
    <row r="443" spans="7:8" ht="15.75" customHeight="1" x14ac:dyDescent="0.25">
      <c r="G443" s="218"/>
      <c r="H443" s="218"/>
    </row>
    <row r="444" spans="7:8" ht="15.75" customHeight="1" x14ac:dyDescent="0.25">
      <c r="G444" s="218"/>
      <c r="H444" s="218"/>
    </row>
    <row r="445" spans="7:8" ht="15.75" customHeight="1" x14ac:dyDescent="0.25">
      <c r="G445" s="218"/>
      <c r="H445" s="218"/>
    </row>
    <row r="446" spans="7:8" ht="15.75" customHeight="1" x14ac:dyDescent="0.25">
      <c r="G446" s="218"/>
      <c r="H446" s="218"/>
    </row>
    <row r="447" spans="7:8" ht="15.75" customHeight="1" x14ac:dyDescent="0.25">
      <c r="G447" s="218"/>
      <c r="H447" s="218"/>
    </row>
    <row r="448" spans="7:8" ht="15.75" customHeight="1" x14ac:dyDescent="0.25">
      <c r="G448" s="218"/>
      <c r="H448" s="218"/>
    </row>
    <row r="449" spans="7:8" ht="15.75" customHeight="1" x14ac:dyDescent="0.25">
      <c r="G449" s="218"/>
      <c r="H449" s="218"/>
    </row>
    <row r="450" spans="7:8" ht="15.75" customHeight="1" x14ac:dyDescent="0.25">
      <c r="G450" s="218"/>
      <c r="H450" s="218"/>
    </row>
    <row r="451" spans="7:8" ht="15.75" customHeight="1" x14ac:dyDescent="0.25">
      <c r="G451" s="218"/>
      <c r="H451" s="218"/>
    </row>
    <row r="452" spans="7:8" ht="15.75" customHeight="1" x14ac:dyDescent="0.25">
      <c r="G452" s="218"/>
      <c r="H452" s="218"/>
    </row>
    <row r="453" spans="7:8" ht="15.75" customHeight="1" x14ac:dyDescent="0.25">
      <c r="G453" s="218"/>
      <c r="H453" s="218"/>
    </row>
    <row r="454" spans="7:8" ht="15.75" customHeight="1" x14ac:dyDescent="0.25">
      <c r="G454" s="218"/>
      <c r="H454" s="218"/>
    </row>
    <row r="455" spans="7:8" ht="15.75" customHeight="1" x14ac:dyDescent="0.25">
      <c r="G455" s="218"/>
      <c r="H455" s="218"/>
    </row>
    <row r="456" spans="7:8" ht="15.75" customHeight="1" x14ac:dyDescent="0.25">
      <c r="G456" s="218"/>
      <c r="H456" s="218"/>
    </row>
    <row r="457" spans="7:8" ht="15.75" customHeight="1" x14ac:dyDescent="0.25">
      <c r="G457" s="218"/>
      <c r="H457" s="218"/>
    </row>
    <row r="458" spans="7:8" ht="15.75" customHeight="1" x14ac:dyDescent="0.25">
      <c r="G458" s="218"/>
      <c r="H458" s="218"/>
    </row>
    <row r="459" spans="7:8" ht="15.75" customHeight="1" x14ac:dyDescent="0.25">
      <c r="G459" s="218"/>
      <c r="H459" s="218"/>
    </row>
    <row r="460" spans="7:8" ht="15.75" customHeight="1" x14ac:dyDescent="0.25">
      <c r="G460" s="218"/>
      <c r="H460" s="218"/>
    </row>
    <row r="461" spans="7:8" ht="15.75" customHeight="1" x14ac:dyDescent="0.25">
      <c r="G461" s="218"/>
      <c r="H461" s="218"/>
    </row>
    <row r="462" spans="7:8" ht="15.75" customHeight="1" x14ac:dyDescent="0.25">
      <c r="G462" s="218"/>
      <c r="H462" s="218"/>
    </row>
    <row r="463" spans="7:8" ht="15.75" customHeight="1" x14ac:dyDescent="0.25">
      <c r="G463" s="218"/>
      <c r="H463" s="218"/>
    </row>
    <row r="464" spans="7:8" ht="15.75" customHeight="1" x14ac:dyDescent="0.25">
      <c r="G464" s="218"/>
      <c r="H464" s="218"/>
    </row>
    <row r="465" spans="7:8" ht="15.75" customHeight="1" x14ac:dyDescent="0.25">
      <c r="G465" s="218"/>
      <c r="H465" s="218"/>
    </row>
    <row r="466" spans="7:8" ht="15.75" customHeight="1" x14ac:dyDescent="0.25">
      <c r="G466" s="218"/>
      <c r="H466" s="218"/>
    </row>
    <row r="467" spans="7:8" ht="15.75" customHeight="1" x14ac:dyDescent="0.25">
      <c r="G467" s="218"/>
      <c r="H467" s="218"/>
    </row>
    <row r="468" spans="7:8" ht="15.75" customHeight="1" x14ac:dyDescent="0.25">
      <c r="G468" s="218"/>
      <c r="H468" s="218"/>
    </row>
    <row r="469" spans="7:8" ht="15.75" customHeight="1" x14ac:dyDescent="0.25">
      <c r="G469" s="218"/>
      <c r="H469" s="218"/>
    </row>
    <row r="470" spans="7:8" ht="15.75" customHeight="1" x14ac:dyDescent="0.25">
      <c r="G470" s="218"/>
      <c r="H470" s="218"/>
    </row>
    <row r="471" spans="7:8" ht="15.75" customHeight="1" x14ac:dyDescent="0.25">
      <c r="G471" s="218"/>
      <c r="H471" s="218"/>
    </row>
    <row r="472" spans="7:8" ht="15.75" customHeight="1" x14ac:dyDescent="0.25">
      <c r="G472" s="218"/>
      <c r="H472" s="218"/>
    </row>
    <row r="473" spans="7:8" ht="15.75" customHeight="1" x14ac:dyDescent="0.25">
      <c r="G473" s="218"/>
      <c r="H473" s="218"/>
    </row>
    <row r="474" spans="7:8" ht="15.75" customHeight="1" x14ac:dyDescent="0.25">
      <c r="G474" s="218"/>
      <c r="H474" s="218"/>
    </row>
    <row r="475" spans="7:8" ht="15.75" customHeight="1" x14ac:dyDescent="0.25">
      <c r="G475" s="218"/>
      <c r="H475" s="218"/>
    </row>
    <row r="476" spans="7:8" ht="15.75" customHeight="1" x14ac:dyDescent="0.25">
      <c r="G476" s="218"/>
      <c r="H476" s="218"/>
    </row>
    <row r="477" spans="7:8" ht="15.75" customHeight="1" x14ac:dyDescent="0.25">
      <c r="G477" s="218"/>
      <c r="H477" s="218"/>
    </row>
    <row r="478" spans="7:8" ht="15.75" customHeight="1" x14ac:dyDescent="0.25">
      <c r="G478" s="218"/>
      <c r="H478" s="218"/>
    </row>
    <row r="479" spans="7:8" ht="15.75" customHeight="1" x14ac:dyDescent="0.25">
      <c r="G479" s="218"/>
      <c r="H479" s="218"/>
    </row>
    <row r="480" spans="7:8" ht="15.75" customHeight="1" x14ac:dyDescent="0.25">
      <c r="G480" s="218"/>
      <c r="H480" s="218"/>
    </row>
    <row r="481" spans="7:8" ht="15.75" customHeight="1" x14ac:dyDescent="0.25">
      <c r="G481" s="218"/>
      <c r="H481" s="218"/>
    </row>
    <row r="482" spans="7:8" ht="15.75" customHeight="1" x14ac:dyDescent="0.25">
      <c r="G482" s="218"/>
      <c r="H482" s="218"/>
    </row>
    <row r="483" spans="7:8" ht="15.75" customHeight="1" x14ac:dyDescent="0.25">
      <c r="G483" s="218"/>
      <c r="H483" s="218"/>
    </row>
    <row r="484" spans="7:8" ht="15.75" customHeight="1" x14ac:dyDescent="0.25">
      <c r="G484" s="218"/>
      <c r="H484" s="218"/>
    </row>
    <row r="485" spans="7:8" ht="15.75" customHeight="1" x14ac:dyDescent="0.25">
      <c r="G485" s="218"/>
      <c r="H485" s="218"/>
    </row>
    <row r="486" spans="7:8" ht="15.75" customHeight="1" x14ac:dyDescent="0.25">
      <c r="G486" s="218"/>
      <c r="H486" s="218"/>
    </row>
    <row r="487" spans="7:8" ht="15.75" customHeight="1" x14ac:dyDescent="0.25">
      <c r="G487" s="218"/>
      <c r="H487" s="218"/>
    </row>
    <row r="488" spans="7:8" ht="15.75" customHeight="1" x14ac:dyDescent="0.25">
      <c r="G488" s="218"/>
      <c r="H488" s="218"/>
    </row>
    <row r="489" spans="7:8" ht="15.75" customHeight="1" x14ac:dyDescent="0.25">
      <c r="G489" s="218"/>
      <c r="H489" s="218"/>
    </row>
    <row r="490" spans="7:8" ht="15.75" customHeight="1" x14ac:dyDescent="0.25">
      <c r="G490" s="218"/>
      <c r="H490" s="218"/>
    </row>
    <row r="491" spans="7:8" ht="15.75" customHeight="1" x14ac:dyDescent="0.25">
      <c r="G491" s="218"/>
      <c r="H491" s="218"/>
    </row>
    <row r="492" spans="7:8" ht="15.75" customHeight="1" x14ac:dyDescent="0.25">
      <c r="G492" s="218"/>
      <c r="H492" s="218"/>
    </row>
    <row r="493" spans="7:8" ht="15.75" customHeight="1" x14ac:dyDescent="0.25">
      <c r="G493" s="218"/>
      <c r="H493" s="218"/>
    </row>
    <row r="494" spans="7:8" ht="15.75" customHeight="1" x14ac:dyDescent="0.25">
      <c r="G494" s="218"/>
      <c r="H494" s="218"/>
    </row>
    <row r="495" spans="7:8" ht="15.75" customHeight="1" x14ac:dyDescent="0.25">
      <c r="G495" s="218"/>
      <c r="H495" s="218"/>
    </row>
    <row r="496" spans="7:8" ht="15.75" customHeight="1" x14ac:dyDescent="0.25">
      <c r="G496" s="218"/>
      <c r="H496" s="218"/>
    </row>
    <row r="497" spans="7:8" ht="15.75" customHeight="1" x14ac:dyDescent="0.25">
      <c r="G497" s="218"/>
      <c r="H497" s="218"/>
    </row>
    <row r="498" spans="7:8" ht="15.75" customHeight="1" x14ac:dyDescent="0.25">
      <c r="G498" s="218"/>
      <c r="H498" s="218"/>
    </row>
    <row r="499" spans="7:8" ht="15.75" customHeight="1" x14ac:dyDescent="0.25">
      <c r="G499" s="218"/>
      <c r="H499" s="218"/>
    </row>
    <row r="500" spans="7:8" ht="15.75" customHeight="1" x14ac:dyDescent="0.25">
      <c r="G500" s="218"/>
      <c r="H500" s="218"/>
    </row>
    <row r="501" spans="7:8" ht="15.75" customHeight="1" x14ac:dyDescent="0.25">
      <c r="G501" s="218"/>
      <c r="H501" s="218"/>
    </row>
    <row r="502" spans="7:8" ht="15.75" customHeight="1" x14ac:dyDescent="0.25">
      <c r="G502" s="218"/>
      <c r="H502" s="218"/>
    </row>
    <row r="503" spans="7:8" ht="15.75" customHeight="1" x14ac:dyDescent="0.25">
      <c r="G503" s="218"/>
      <c r="H503" s="218"/>
    </row>
    <row r="504" spans="7:8" ht="15.75" customHeight="1" x14ac:dyDescent="0.25">
      <c r="G504" s="218"/>
      <c r="H504" s="218"/>
    </row>
    <row r="505" spans="7:8" ht="15.75" customHeight="1" x14ac:dyDescent="0.25">
      <c r="G505" s="218"/>
      <c r="H505" s="218"/>
    </row>
    <row r="506" spans="7:8" ht="15.75" customHeight="1" x14ac:dyDescent="0.25">
      <c r="G506" s="218"/>
      <c r="H506" s="218"/>
    </row>
    <row r="507" spans="7:8" ht="15.75" customHeight="1" x14ac:dyDescent="0.25">
      <c r="G507" s="218"/>
      <c r="H507" s="218"/>
    </row>
    <row r="508" spans="7:8" ht="15.75" customHeight="1" x14ac:dyDescent="0.25">
      <c r="G508" s="218"/>
      <c r="H508" s="218"/>
    </row>
    <row r="509" spans="7:8" ht="15.75" customHeight="1" x14ac:dyDescent="0.25">
      <c r="G509" s="218"/>
      <c r="H509" s="218"/>
    </row>
    <row r="510" spans="7:8" ht="15.75" customHeight="1" x14ac:dyDescent="0.25">
      <c r="G510" s="218"/>
      <c r="H510" s="218"/>
    </row>
    <row r="511" spans="7:8" ht="15.75" customHeight="1" x14ac:dyDescent="0.25">
      <c r="G511" s="218"/>
      <c r="H511" s="218"/>
    </row>
    <row r="512" spans="7:8" ht="15.75" customHeight="1" x14ac:dyDescent="0.25">
      <c r="G512" s="218"/>
      <c r="H512" s="218"/>
    </row>
    <row r="513" spans="7:8" ht="15.75" customHeight="1" x14ac:dyDescent="0.25">
      <c r="G513" s="218"/>
      <c r="H513" s="218"/>
    </row>
    <row r="514" spans="7:8" ht="15.75" customHeight="1" x14ac:dyDescent="0.25">
      <c r="G514" s="218"/>
      <c r="H514" s="218"/>
    </row>
    <row r="515" spans="7:8" ht="15.75" customHeight="1" x14ac:dyDescent="0.25">
      <c r="G515" s="218"/>
      <c r="H515" s="218"/>
    </row>
    <row r="516" spans="7:8" ht="15.75" customHeight="1" x14ac:dyDescent="0.25">
      <c r="G516" s="218"/>
      <c r="H516" s="218"/>
    </row>
    <row r="517" spans="7:8" ht="15.75" customHeight="1" x14ac:dyDescent="0.25">
      <c r="G517" s="218"/>
      <c r="H517" s="218"/>
    </row>
    <row r="518" spans="7:8" ht="15.75" customHeight="1" x14ac:dyDescent="0.25">
      <c r="G518" s="218"/>
      <c r="H518" s="218"/>
    </row>
    <row r="519" spans="7:8" ht="15.75" customHeight="1" x14ac:dyDescent="0.25">
      <c r="G519" s="218"/>
      <c r="H519" s="218"/>
    </row>
    <row r="520" spans="7:8" ht="15.75" customHeight="1" x14ac:dyDescent="0.25">
      <c r="G520" s="218"/>
      <c r="H520" s="218"/>
    </row>
    <row r="521" spans="7:8" ht="15.75" customHeight="1" x14ac:dyDescent="0.25">
      <c r="G521" s="218"/>
      <c r="H521" s="218"/>
    </row>
    <row r="522" spans="7:8" ht="15.75" customHeight="1" x14ac:dyDescent="0.25">
      <c r="G522" s="218"/>
      <c r="H522" s="218"/>
    </row>
    <row r="523" spans="7:8" ht="15.75" customHeight="1" x14ac:dyDescent="0.25">
      <c r="G523" s="218"/>
      <c r="H523" s="218"/>
    </row>
    <row r="524" spans="7:8" ht="15.75" customHeight="1" x14ac:dyDescent="0.25">
      <c r="G524" s="218"/>
      <c r="H524" s="218"/>
    </row>
    <row r="525" spans="7:8" ht="15.75" customHeight="1" x14ac:dyDescent="0.25">
      <c r="G525" s="218"/>
      <c r="H525" s="218"/>
    </row>
    <row r="526" spans="7:8" ht="15.75" customHeight="1" x14ac:dyDescent="0.25">
      <c r="G526" s="218"/>
      <c r="H526" s="218"/>
    </row>
    <row r="527" spans="7:8" ht="15.75" customHeight="1" x14ac:dyDescent="0.25">
      <c r="G527" s="218"/>
      <c r="H527" s="218"/>
    </row>
    <row r="528" spans="7:8" ht="15.75" customHeight="1" x14ac:dyDescent="0.25">
      <c r="G528" s="218"/>
      <c r="H528" s="218"/>
    </row>
    <row r="529" spans="7:8" ht="15.75" customHeight="1" x14ac:dyDescent="0.25">
      <c r="G529" s="218"/>
      <c r="H529" s="218"/>
    </row>
    <row r="530" spans="7:8" ht="15.75" customHeight="1" x14ac:dyDescent="0.25">
      <c r="G530" s="218"/>
      <c r="H530" s="218"/>
    </row>
    <row r="531" spans="7:8" ht="15.75" customHeight="1" x14ac:dyDescent="0.25">
      <c r="G531" s="218"/>
      <c r="H531" s="218"/>
    </row>
    <row r="532" spans="7:8" ht="15.75" customHeight="1" x14ac:dyDescent="0.25">
      <c r="G532" s="218"/>
      <c r="H532" s="218"/>
    </row>
    <row r="533" spans="7:8" ht="15.75" customHeight="1" x14ac:dyDescent="0.25">
      <c r="G533" s="218"/>
      <c r="H533" s="218"/>
    </row>
    <row r="534" spans="7:8" ht="15.75" customHeight="1" x14ac:dyDescent="0.25">
      <c r="G534" s="218"/>
      <c r="H534" s="218"/>
    </row>
    <row r="535" spans="7:8" ht="15.75" customHeight="1" x14ac:dyDescent="0.25">
      <c r="G535" s="218"/>
      <c r="H535" s="218"/>
    </row>
    <row r="536" spans="7:8" ht="15.75" customHeight="1" x14ac:dyDescent="0.25">
      <c r="G536" s="218"/>
      <c r="H536" s="218"/>
    </row>
    <row r="537" spans="7:8" ht="15.75" customHeight="1" x14ac:dyDescent="0.25">
      <c r="G537" s="218"/>
      <c r="H537" s="218"/>
    </row>
    <row r="538" spans="7:8" ht="15.75" customHeight="1" x14ac:dyDescent="0.25">
      <c r="G538" s="218"/>
      <c r="H538" s="218"/>
    </row>
    <row r="539" spans="7:8" ht="15.75" customHeight="1" x14ac:dyDescent="0.25">
      <c r="G539" s="218"/>
      <c r="H539" s="218"/>
    </row>
    <row r="540" spans="7:8" ht="15.75" customHeight="1" x14ac:dyDescent="0.25">
      <c r="G540" s="218"/>
      <c r="H540" s="218"/>
    </row>
    <row r="541" spans="7:8" ht="15.75" customHeight="1" x14ac:dyDescent="0.25">
      <c r="G541" s="218"/>
      <c r="H541" s="218"/>
    </row>
    <row r="542" spans="7:8" ht="15.75" customHeight="1" x14ac:dyDescent="0.25">
      <c r="G542" s="218"/>
      <c r="H542" s="218"/>
    </row>
    <row r="543" spans="7:8" ht="15.75" customHeight="1" x14ac:dyDescent="0.25">
      <c r="G543" s="218"/>
      <c r="H543" s="218"/>
    </row>
    <row r="544" spans="7:8" ht="15.75" customHeight="1" x14ac:dyDescent="0.25">
      <c r="G544" s="218"/>
      <c r="H544" s="218"/>
    </row>
    <row r="545" spans="7:8" ht="15.75" customHeight="1" x14ac:dyDescent="0.25">
      <c r="G545" s="218"/>
      <c r="H545" s="218"/>
    </row>
    <row r="546" spans="7:8" ht="15.75" customHeight="1" x14ac:dyDescent="0.25">
      <c r="G546" s="218"/>
      <c r="H546" s="218"/>
    </row>
    <row r="547" spans="7:8" ht="15.75" customHeight="1" x14ac:dyDescent="0.25">
      <c r="G547" s="218"/>
      <c r="H547" s="218"/>
    </row>
    <row r="548" spans="7:8" ht="15.75" customHeight="1" x14ac:dyDescent="0.25">
      <c r="G548" s="218"/>
      <c r="H548" s="218"/>
    </row>
    <row r="549" spans="7:8" ht="15.75" customHeight="1" x14ac:dyDescent="0.25">
      <c r="G549" s="218"/>
      <c r="H549" s="218"/>
    </row>
    <row r="550" spans="7:8" ht="15.75" customHeight="1" x14ac:dyDescent="0.25">
      <c r="G550" s="218"/>
      <c r="H550" s="218"/>
    </row>
    <row r="551" spans="7:8" ht="15.75" customHeight="1" x14ac:dyDescent="0.25">
      <c r="G551" s="218"/>
      <c r="H551" s="218"/>
    </row>
    <row r="552" spans="7:8" ht="15.75" customHeight="1" x14ac:dyDescent="0.25">
      <c r="G552" s="218"/>
      <c r="H552" s="218"/>
    </row>
    <row r="553" spans="7:8" ht="15.75" customHeight="1" x14ac:dyDescent="0.25">
      <c r="G553" s="218"/>
      <c r="H553" s="218"/>
    </row>
    <row r="554" spans="7:8" ht="15.75" customHeight="1" x14ac:dyDescent="0.25">
      <c r="G554" s="218"/>
      <c r="H554" s="218"/>
    </row>
    <row r="555" spans="7:8" ht="15.75" customHeight="1" x14ac:dyDescent="0.25">
      <c r="G555" s="218"/>
      <c r="H555" s="218"/>
    </row>
    <row r="556" spans="7:8" ht="15.75" customHeight="1" x14ac:dyDescent="0.25">
      <c r="G556" s="218"/>
      <c r="H556" s="218"/>
    </row>
    <row r="557" spans="7:8" ht="15.75" customHeight="1" x14ac:dyDescent="0.25">
      <c r="G557" s="218"/>
      <c r="H557" s="218"/>
    </row>
    <row r="558" spans="7:8" ht="15.75" customHeight="1" x14ac:dyDescent="0.25">
      <c r="G558" s="218"/>
      <c r="H558" s="218"/>
    </row>
    <row r="559" spans="7:8" ht="15.75" customHeight="1" x14ac:dyDescent="0.25">
      <c r="G559" s="218"/>
      <c r="H559" s="218"/>
    </row>
    <row r="560" spans="7:8" ht="15.75" customHeight="1" x14ac:dyDescent="0.25">
      <c r="G560" s="218"/>
      <c r="H560" s="218"/>
    </row>
    <row r="561" spans="7:8" ht="15.75" customHeight="1" x14ac:dyDescent="0.25">
      <c r="G561" s="218"/>
      <c r="H561" s="218"/>
    </row>
    <row r="562" spans="7:8" ht="15.75" customHeight="1" x14ac:dyDescent="0.25">
      <c r="G562" s="218"/>
      <c r="H562" s="218"/>
    </row>
    <row r="563" spans="7:8" ht="15.75" customHeight="1" x14ac:dyDescent="0.25">
      <c r="G563" s="218"/>
      <c r="H563" s="218"/>
    </row>
    <row r="564" spans="7:8" ht="15.75" customHeight="1" x14ac:dyDescent="0.25">
      <c r="G564" s="218"/>
      <c r="H564" s="218"/>
    </row>
    <row r="565" spans="7:8" ht="15.75" customHeight="1" x14ac:dyDescent="0.25">
      <c r="G565" s="218"/>
      <c r="H565" s="218"/>
    </row>
    <row r="566" spans="7:8" ht="15.75" customHeight="1" x14ac:dyDescent="0.25">
      <c r="G566" s="218"/>
      <c r="H566" s="218"/>
    </row>
    <row r="567" spans="7:8" ht="15.75" customHeight="1" x14ac:dyDescent="0.25">
      <c r="G567" s="218"/>
      <c r="H567" s="218"/>
    </row>
    <row r="568" spans="7:8" ht="15.75" customHeight="1" x14ac:dyDescent="0.25">
      <c r="G568" s="218"/>
      <c r="H568" s="218"/>
    </row>
    <row r="569" spans="7:8" ht="15.75" customHeight="1" x14ac:dyDescent="0.25">
      <c r="G569" s="218"/>
      <c r="H569" s="218"/>
    </row>
    <row r="570" spans="7:8" ht="15.75" customHeight="1" x14ac:dyDescent="0.25">
      <c r="G570" s="218"/>
      <c r="H570" s="218"/>
    </row>
    <row r="571" spans="7:8" ht="15.75" customHeight="1" x14ac:dyDescent="0.25">
      <c r="G571" s="218"/>
      <c r="H571" s="218"/>
    </row>
    <row r="572" spans="7:8" ht="15.75" customHeight="1" x14ac:dyDescent="0.25">
      <c r="G572" s="218"/>
      <c r="H572" s="218"/>
    </row>
    <row r="573" spans="7:8" ht="15.75" customHeight="1" x14ac:dyDescent="0.25">
      <c r="G573" s="218"/>
      <c r="H573" s="218"/>
    </row>
    <row r="574" spans="7:8" ht="15.75" customHeight="1" x14ac:dyDescent="0.25">
      <c r="G574" s="218"/>
      <c r="H574" s="218"/>
    </row>
    <row r="575" spans="7:8" ht="15.75" customHeight="1" x14ac:dyDescent="0.25">
      <c r="G575" s="218"/>
      <c r="H575" s="218"/>
    </row>
    <row r="576" spans="7:8" ht="15.75" customHeight="1" x14ac:dyDescent="0.25">
      <c r="G576" s="218"/>
      <c r="H576" s="218"/>
    </row>
    <row r="577" spans="7:8" ht="15.75" customHeight="1" x14ac:dyDescent="0.25">
      <c r="G577" s="218"/>
      <c r="H577" s="218"/>
    </row>
    <row r="578" spans="7:8" ht="15.75" customHeight="1" x14ac:dyDescent="0.25">
      <c r="G578" s="218"/>
      <c r="H578" s="218"/>
    </row>
    <row r="579" spans="7:8" ht="15.75" customHeight="1" x14ac:dyDescent="0.25">
      <c r="G579" s="218"/>
      <c r="H579" s="218"/>
    </row>
    <row r="580" spans="7:8" ht="15.75" customHeight="1" x14ac:dyDescent="0.25">
      <c r="G580" s="218"/>
      <c r="H580" s="218"/>
    </row>
    <row r="581" spans="7:8" ht="15.75" customHeight="1" x14ac:dyDescent="0.25">
      <c r="G581" s="218"/>
      <c r="H581" s="218"/>
    </row>
    <row r="582" spans="7:8" ht="15.75" customHeight="1" x14ac:dyDescent="0.25">
      <c r="G582" s="218"/>
      <c r="H582" s="218"/>
    </row>
    <row r="583" spans="7:8" ht="15.75" customHeight="1" x14ac:dyDescent="0.25">
      <c r="G583" s="218"/>
      <c r="H583" s="218"/>
    </row>
    <row r="584" spans="7:8" ht="15.75" customHeight="1" x14ac:dyDescent="0.25">
      <c r="G584" s="218"/>
      <c r="H584" s="218"/>
    </row>
    <row r="585" spans="7:8" ht="15.75" customHeight="1" x14ac:dyDescent="0.25">
      <c r="G585" s="218"/>
      <c r="H585" s="218"/>
    </row>
    <row r="586" spans="7:8" ht="15.75" customHeight="1" x14ac:dyDescent="0.25">
      <c r="G586" s="218"/>
      <c r="H586" s="218"/>
    </row>
    <row r="587" spans="7:8" ht="15.75" customHeight="1" x14ac:dyDescent="0.25">
      <c r="G587" s="218"/>
      <c r="H587" s="218"/>
    </row>
    <row r="588" spans="7:8" ht="15.75" customHeight="1" x14ac:dyDescent="0.25">
      <c r="G588" s="218"/>
      <c r="H588" s="218"/>
    </row>
    <row r="589" spans="7:8" ht="15.75" customHeight="1" x14ac:dyDescent="0.25">
      <c r="G589" s="218"/>
      <c r="H589" s="218"/>
    </row>
    <row r="590" spans="7:8" ht="15.75" customHeight="1" x14ac:dyDescent="0.25">
      <c r="G590" s="218"/>
      <c r="H590" s="218"/>
    </row>
    <row r="591" spans="7:8" ht="15.75" customHeight="1" x14ac:dyDescent="0.25">
      <c r="G591" s="218"/>
      <c r="H591" s="218"/>
    </row>
    <row r="592" spans="7:8" ht="15.75" customHeight="1" x14ac:dyDescent="0.25">
      <c r="G592" s="218"/>
      <c r="H592" s="218"/>
    </row>
    <row r="593" spans="7:8" ht="15.75" customHeight="1" x14ac:dyDescent="0.25">
      <c r="G593" s="218"/>
      <c r="H593" s="218"/>
    </row>
    <row r="594" spans="7:8" ht="15.75" customHeight="1" x14ac:dyDescent="0.25">
      <c r="G594" s="218"/>
      <c r="H594" s="218"/>
    </row>
    <row r="595" spans="7:8" ht="15.75" customHeight="1" x14ac:dyDescent="0.25">
      <c r="G595" s="218"/>
      <c r="H595" s="218"/>
    </row>
    <row r="596" spans="7:8" ht="15.75" customHeight="1" x14ac:dyDescent="0.25">
      <c r="G596" s="218"/>
      <c r="H596" s="218"/>
    </row>
    <row r="597" spans="7:8" ht="15.75" customHeight="1" x14ac:dyDescent="0.25">
      <c r="G597" s="218"/>
      <c r="H597" s="218"/>
    </row>
    <row r="598" spans="7:8" ht="15.75" customHeight="1" x14ac:dyDescent="0.25">
      <c r="G598" s="218"/>
      <c r="H598" s="218"/>
    </row>
    <row r="599" spans="7:8" ht="15.75" customHeight="1" x14ac:dyDescent="0.25">
      <c r="G599" s="218"/>
      <c r="H599" s="218"/>
    </row>
    <row r="600" spans="7:8" ht="15.75" customHeight="1" x14ac:dyDescent="0.25">
      <c r="G600" s="218"/>
      <c r="H600" s="218"/>
    </row>
    <row r="601" spans="7:8" ht="15.75" customHeight="1" x14ac:dyDescent="0.25">
      <c r="G601" s="218"/>
      <c r="H601" s="218"/>
    </row>
    <row r="602" spans="7:8" ht="15.75" customHeight="1" x14ac:dyDescent="0.25">
      <c r="G602" s="218"/>
      <c r="H602" s="218"/>
    </row>
    <row r="603" spans="7:8" ht="15.75" customHeight="1" x14ac:dyDescent="0.25">
      <c r="G603" s="218"/>
      <c r="H603" s="218"/>
    </row>
    <row r="604" spans="7:8" ht="15.75" customHeight="1" x14ac:dyDescent="0.25">
      <c r="G604" s="218"/>
      <c r="H604" s="218"/>
    </row>
    <row r="605" spans="7:8" ht="15.75" customHeight="1" x14ac:dyDescent="0.25">
      <c r="G605" s="218"/>
      <c r="H605" s="218"/>
    </row>
    <row r="606" spans="7:8" ht="15.75" customHeight="1" x14ac:dyDescent="0.25">
      <c r="G606" s="218"/>
      <c r="H606" s="218"/>
    </row>
    <row r="607" spans="7:8" ht="15.75" customHeight="1" x14ac:dyDescent="0.25">
      <c r="G607" s="218"/>
      <c r="H607" s="218"/>
    </row>
    <row r="608" spans="7:8" ht="15.75" customHeight="1" x14ac:dyDescent="0.25">
      <c r="G608" s="218"/>
      <c r="H608" s="218"/>
    </row>
    <row r="609" spans="7:8" ht="15.75" customHeight="1" x14ac:dyDescent="0.25">
      <c r="G609" s="218"/>
      <c r="H609" s="218"/>
    </row>
    <row r="610" spans="7:8" ht="15.75" customHeight="1" x14ac:dyDescent="0.25">
      <c r="G610" s="218"/>
      <c r="H610" s="218"/>
    </row>
    <row r="611" spans="7:8" ht="15.75" customHeight="1" x14ac:dyDescent="0.25">
      <c r="G611" s="218"/>
      <c r="H611" s="218"/>
    </row>
    <row r="612" spans="7:8" ht="15.75" customHeight="1" x14ac:dyDescent="0.25">
      <c r="G612" s="218"/>
      <c r="H612" s="218"/>
    </row>
    <row r="613" spans="7:8" ht="15.75" customHeight="1" x14ac:dyDescent="0.25">
      <c r="G613" s="218"/>
      <c r="H613" s="218"/>
    </row>
    <row r="614" spans="7:8" ht="15.75" customHeight="1" x14ac:dyDescent="0.25">
      <c r="G614" s="218"/>
      <c r="H614" s="218"/>
    </row>
    <row r="615" spans="7:8" ht="15.75" customHeight="1" x14ac:dyDescent="0.25">
      <c r="G615" s="218"/>
      <c r="H615" s="218"/>
    </row>
    <row r="616" spans="7:8" ht="15.75" customHeight="1" x14ac:dyDescent="0.25">
      <c r="G616" s="218"/>
      <c r="H616" s="218"/>
    </row>
    <row r="617" spans="7:8" ht="15.75" customHeight="1" x14ac:dyDescent="0.25">
      <c r="G617" s="218"/>
      <c r="H617" s="218"/>
    </row>
    <row r="618" spans="7:8" ht="15.75" customHeight="1" x14ac:dyDescent="0.25">
      <c r="G618" s="218"/>
      <c r="H618" s="218"/>
    </row>
    <row r="619" spans="7:8" ht="15.75" customHeight="1" x14ac:dyDescent="0.25">
      <c r="G619" s="218"/>
      <c r="H619" s="218"/>
    </row>
    <row r="620" spans="7:8" ht="15.75" customHeight="1" x14ac:dyDescent="0.25">
      <c r="G620" s="218"/>
      <c r="H620" s="218"/>
    </row>
    <row r="621" spans="7:8" ht="15.75" customHeight="1" x14ac:dyDescent="0.25">
      <c r="G621" s="218"/>
      <c r="H621" s="218"/>
    </row>
    <row r="622" spans="7:8" ht="15.75" customHeight="1" x14ac:dyDescent="0.25">
      <c r="G622" s="218"/>
      <c r="H622" s="218"/>
    </row>
    <row r="623" spans="7:8" ht="15.75" customHeight="1" x14ac:dyDescent="0.25">
      <c r="G623" s="218"/>
      <c r="H623" s="218"/>
    </row>
    <row r="624" spans="7:8" ht="15.75" customHeight="1" x14ac:dyDescent="0.25">
      <c r="G624" s="218"/>
      <c r="H624" s="218"/>
    </row>
    <row r="625" spans="7:8" ht="15.75" customHeight="1" x14ac:dyDescent="0.25">
      <c r="G625" s="218"/>
      <c r="H625" s="218"/>
    </row>
    <row r="626" spans="7:8" ht="15.75" customHeight="1" x14ac:dyDescent="0.25">
      <c r="G626" s="218"/>
      <c r="H626" s="218"/>
    </row>
    <row r="627" spans="7:8" ht="15.75" customHeight="1" x14ac:dyDescent="0.25">
      <c r="G627" s="218"/>
      <c r="H627" s="218"/>
    </row>
    <row r="628" spans="7:8" ht="15.75" customHeight="1" x14ac:dyDescent="0.25">
      <c r="G628" s="218"/>
      <c r="H628" s="218"/>
    </row>
    <row r="629" spans="7:8" ht="15.75" customHeight="1" x14ac:dyDescent="0.25">
      <c r="G629" s="218"/>
      <c r="H629" s="218"/>
    </row>
    <row r="630" spans="7:8" ht="15.75" customHeight="1" x14ac:dyDescent="0.25">
      <c r="G630" s="218"/>
      <c r="H630" s="218"/>
    </row>
    <row r="631" spans="7:8" ht="15.75" customHeight="1" x14ac:dyDescent="0.25">
      <c r="G631" s="218"/>
      <c r="H631" s="218"/>
    </row>
    <row r="632" spans="7:8" ht="15.75" customHeight="1" x14ac:dyDescent="0.25">
      <c r="G632" s="218"/>
      <c r="H632" s="218"/>
    </row>
    <row r="633" spans="7:8" ht="15.75" customHeight="1" x14ac:dyDescent="0.25">
      <c r="G633" s="218"/>
      <c r="H633" s="218"/>
    </row>
    <row r="634" spans="7:8" ht="15.75" customHeight="1" x14ac:dyDescent="0.25">
      <c r="G634" s="218"/>
      <c r="H634" s="218"/>
    </row>
    <row r="635" spans="7:8" ht="15.75" customHeight="1" x14ac:dyDescent="0.25">
      <c r="G635" s="218"/>
      <c r="H635" s="218"/>
    </row>
    <row r="636" spans="7:8" ht="15.75" customHeight="1" x14ac:dyDescent="0.25">
      <c r="G636" s="218"/>
      <c r="H636" s="218"/>
    </row>
    <row r="637" spans="7:8" ht="15.75" customHeight="1" x14ac:dyDescent="0.25">
      <c r="G637" s="218"/>
      <c r="H637" s="218"/>
    </row>
    <row r="638" spans="7:8" ht="15.75" customHeight="1" x14ac:dyDescent="0.25">
      <c r="G638" s="218"/>
      <c r="H638" s="218"/>
    </row>
    <row r="639" spans="7:8" ht="15.75" customHeight="1" x14ac:dyDescent="0.25">
      <c r="G639" s="218"/>
      <c r="H639" s="218"/>
    </row>
    <row r="640" spans="7:8" ht="15.75" customHeight="1" x14ac:dyDescent="0.25">
      <c r="G640" s="218"/>
      <c r="H640" s="218"/>
    </row>
    <row r="641" spans="7:8" ht="15.75" customHeight="1" x14ac:dyDescent="0.25">
      <c r="G641" s="218"/>
      <c r="H641" s="218"/>
    </row>
    <row r="642" spans="7:8" ht="15.75" customHeight="1" x14ac:dyDescent="0.25">
      <c r="G642" s="218"/>
      <c r="H642" s="218"/>
    </row>
    <row r="643" spans="7:8" ht="15.75" customHeight="1" x14ac:dyDescent="0.25">
      <c r="G643" s="218"/>
      <c r="H643" s="218"/>
    </row>
    <row r="644" spans="7:8" ht="15.75" customHeight="1" x14ac:dyDescent="0.25">
      <c r="G644" s="218"/>
      <c r="H644" s="218"/>
    </row>
    <row r="645" spans="7:8" ht="15.75" customHeight="1" x14ac:dyDescent="0.25">
      <c r="G645" s="218"/>
      <c r="H645" s="218"/>
    </row>
    <row r="646" spans="7:8" ht="15.75" customHeight="1" x14ac:dyDescent="0.25">
      <c r="G646" s="218"/>
      <c r="H646" s="218"/>
    </row>
    <row r="647" spans="7:8" ht="15.75" customHeight="1" x14ac:dyDescent="0.25">
      <c r="G647" s="218"/>
      <c r="H647" s="218"/>
    </row>
    <row r="648" spans="7:8" ht="15.75" customHeight="1" x14ac:dyDescent="0.25">
      <c r="G648" s="218"/>
      <c r="H648" s="218"/>
    </row>
    <row r="649" spans="7:8" ht="15.75" customHeight="1" x14ac:dyDescent="0.25">
      <c r="G649" s="218"/>
      <c r="H649" s="218"/>
    </row>
    <row r="650" spans="7:8" ht="15.75" customHeight="1" x14ac:dyDescent="0.25">
      <c r="G650" s="218"/>
      <c r="H650" s="218"/>
    </row>
    <row r="651" spans="7:8" ht="15.75" customHeight="1" x14ac:dyDescent="0.25">
      <c r="G651" s="218"/>
      <c r="H651" s="218"/>
    </row>
    <row r="652" spans="7:8" ht="15.75" customHeight="1" x14ac:dyDescent="0.25">
      <c r="G652" s="218"/>
      <c r="H652" s="218"/>
    </row>
    <row r="653" spans="7:8" ht="15.75" customHeight="1" x14ac:dyDescent="0.25">
      <c r="G653" s="218"/>
      <c r="H653" s="218"/>
    </row>
    <row r="654" spans="7:8" ht="15.75" customHeight="1" x14ac:dyDescent="0.25">
      <c r="G654" s="218"/>
      <c r="H654" s="218"/>
    </row>
    <row r="655" spans="7:8" ht="15.75" customHeight="1" x14ac:dyDescent="0.25">
      <c r="G655" s="218"/>
      <c r="H655" s="218"/>
    </row>
    <row r="656" spans="7:8" ht="15.75" customHeight="1" x14ac:dyDescent="0.25">
      <c r="G656" s="218"/>
      <c r="H656" s="218"/>
    </row>
    <row r="657" spans="7:8" ht="15.75" customHeight="1" x14ac:dyDescent="0.25">
      <c r="G657" s="218"/>
      <c r="H657" s="218"/>
    </row>
    <row r="658" spans="7:8" ht="15.75" customHeight="1" x14ac:dyDescent="0.25">
      <c r="G658" s="218"/>
      <c r="H658" s="218"/>
    </row>
    <row r="659" spans="7:8" ht="15.75" customHeight="1" x14ac:dyDescent="0.25">
      <c r="G659" s="218"/>
      <c r="H659" s="218"/>
    </row>
    <row r="660" spans="7:8" ht="15.75" customHeight="1" x14ac:dyDescent="0.25">
      <c r="G660" s="218"/>
      <c r="H660" s="218"/>
    </row>
    <row r="661" spans="7:8" ht="15.75" customHeight="1" x14ac:dyDescent="0.25">
      <c r="G661" s="218"/>
      <c r="H661" s="218"/>
    </row>
    <row r="662" spans="7:8" ht="15.75" customHeight="1" x14ac:dyDescent="0.25">
      <c r="G662" s="218"/>
      <c r="H662" s="218"/>
    </row>
    <row r="663" spans="7:8" ht="15.75" customHeight="1" x14ac:dyDescent="0.25">
      <c r="G663" s="218"/>
      <c r="H663" s="218"/>
    </row>
    <row r="664" spans="7:8" ht="15.75" customHeight="1" x14ac:dyDescent="0.25">
      <c r="G664" s="218"/>
      <c r="H664" s="218"/>
    </row>
    <row r="665" spans="7:8" ht="15.75" customHeight="1" x14ac:dyDescent="0.25">
      <c r="G665" s="218"/>
      <c r="H665" s="218"/>
    </row>
    <row r="666" spans="7:8" ht="15.75" customHeight="1" x14ac:dyDescent="0.25">
      <c r="G666" s="218"/>
      <c r="H666" s="218"/>
    </row>
    <row r="667" spans="7:8" ht="15.75" customHeight="1" x14ac:dyDescent="0.25">
      <c r="G667" s="218"/>
      <c r="H667" s="218"/>
    </row>
    <row r="668" spans="7:8" ht="15.75" customHeight="1" x14ac:dyDescent="0.25">
      <c r="G668" s="218"/>
      <c r="H668" s="218"/>
    </row>
    <row r="669" spans="7:8" ht="15.75" customHeight="1" x14ac:dyDescent="0.25">
      <c r="G669" s="218"/>
      <c r="H669" s="218"/>
    </row>
    <row r="670" spans="7:8" ht="15.75" customHeight="1" x14ac:dyDescent="0.25">
      <c r="G670" s="218"/>
      <c r="H670" s="218"/>
    </row>
    <row r="671" spans="7:8" ht="15.75" customHeight="1" x14ac:dyDescent="0.25">
      <c r="G671" s="218"/>
      <c r="H671" s="218"/>
    </row>
    <row r="672" spans="7:8" ht="15.75" customHeight="1" x14ac:dyDescent="0.25">
      <c r="G672" s="218"/>
      <c r="H672" s="218"/>
    </row>
    <row r="673" spans="7:8" ht="15.75" customHeight="1" x14ac:dyDescent="0.25">
      <c r="G673" s="218"/>
      <c r="H673" s="218"/>
    </row>
    <row r="674" spans="7:8" ht="15.75" customHeight="1" x14ac:dyDescent="0.25">
      <c r="G674" s="218"/>
      <c r="H674" s="218"/>
    </row>
    <row r="675" spans="7:8" ht="15.75" customHeight="1" x14ac:dyDescent="0.25">
      <c r="G675" s="218"/>
      <c r="H675" s="218"/>
    </row>
    <row r="676" spans="7:8" ht="15.75" customHeight="1" x14ac:dyDescent="0.25">
      <c r="G676" s="218"/>
      <c r="H676" s="218"/>
    </row>
    <row r="677" spans="7:8" ht="15.75" customHeight="1" x14ac:dyDescent="0.25">
      <c r="G677" s="218"/>
      <c r="H677" s="218"/>
    </row>
    <row r="678" spans="7:8" ht="15.75" customHeight="1" x14ac:dyDescent="0.25">
      <c r="G678" s="218"/>
      <c r="H678" s="218"/>
    </row>
    <row r="679" spans="7:8" ht="15.75" customHeight="1" x14ac:dyDescent="0.25">
      <c r="G679" s="218"/>
      <c r="H679" s="218"/>
    </row>
    <row r="680" spans="7:8" ht="15.75" customHeight="1" x14ac:dyDescent="0.25">
      <c r="G680" s="218"/>
      <c r="H680" s="218"/>
    </row>
    <row r="681" spans="7:8" ht="15.75" customHeight="1" x14ac:dyDescent="0.25">
      <c r="G681" s="218"/>
      <c r="H681" s="218"/>
    </row>
    <row r="682" spans="7:8" ht="15.75" customHeight="1" x14ac:dyDescent="0.25">
      <c r="G682" s="218"/>
      <c r="H682" s="218"/>
    </row>
    <row r="683" spans="7:8" ht="15.75" customHeight="1" x14ac:dyDescent="0.25">
      <c r="G683" s="218"/>
      <c r="H683" s="218"/>
    </row>
    <row r="684" spans="7:8" ht="15.75" customHeight="1" x14ac:dyDescent="0.25">
      <c r="G684" s="218"/>
      <c r="H684" s="218"/>
    </row>
    <row r="685" spans="7:8" ht="15.75" customHeight="1" x14ac:dyDescent="0.25">
      <c r="G685" s="218"/>
      <c r="H685" s="218"/>
    </row>
    <row r="686" spans="7:8" ht="15.75" customHeight="1" x14ac:dyDescent="0.25">
      <c r="G686" s="218"/>
      <c r="H686" s="218"/>
    </row>
    <row r="687" spans="7:8" ht="15.75" customHeight="1" x14ac:dyDescent="0.25">
      <c r="G687" s="218"/>
      <c r="H687" s="218"/>
    </row>
    <row r="688" spans="7:8" ht="15.75" customHeight="1" x14ac:dyDescent="0.25">
      <c r="G688" s="218"/>
      <c r="H688" s="218"/>
    </row>
    <row r="689" spans="7:8" ht="15.75" customHeight="1" x14ac:dyDescent="0.25">
      <c r="G689" s="218"/>
      <c r="H689" s="218"/>
    </row>
    <row r="690" spans="7:8" ht="15.75" customHeight="1" x14ac:dyDescent="0.25">
      <c r="G690" s="218"/>
      <c r="H690" s="218"/>
    </row>
    <row r="691" spans="7:8" ht="15.75" customHeight="1" x14ac:dyDescent="0.25">
      <c r="G691" s="218"/>
      <c r="H691" s="218"/>
    </row>
    <row r="692" spans="7:8" ht="15.75" customHeight="1" x14ac:dyDescent="0.25">
      <c r="G692" s="218"/>
      <c r="H692" s="218"/>
    </row>
    <row r="693" spans="7:8" ht="15.75" customHeight="1" x14ac:dyDescent="0.25">
      <c r="G693" s="218"/>
      <c r="H693" s="218"/>
    </row>
    <row r="694" spans="7:8" ht="15.75" customHeight="1" x14ac:dyDescent="0.25">
      <c r="G694" s="218"/>
      <c r="H694" s="218"/>
    </row>
    <row r="695" spans="7:8" ht="15.75" customHeight="1" x14ac:dyDescent="0.25">
      <c r="G695" s="218"/>
      <c r="H695" s="218"/>
    </row>
    <row r="696" spans="7:8" ht="15.75" customHeight="1" x14ac:dyDescent="0.25">
      <c r="G696" s="218"/>
      <c r="H696" s="218"/>
    </row>
    <row r="697" spans="7:8" ht="15.75" customHeight="1" x14ac:dyDescent="0.25">
      <c r="G697" s="218"/>
      <c r="H697" s="218"/>
    </row>
    <row r="698" spans="7:8" ht="15.75" customHeight="1" x14ac:dyDescent="0.25">
      <c r="G698" s="218"/>
      <c r="H698" s="218"/>
    </row>
    <row r="699" spans="7:8" ht="15.75" customHeight="1" x14ac:dyDescent="0.25">
      <c r="G699" s="218"/>
      <c r="H699" s="218"/>
    </row>
    <row r="700" spans="7:8" ht="15.75" customHeight="1" x14ac:dyDescent="0.25">
      <c r="G700" s="218"/>
      <c r="H700" s="218"/>
    </row>
    <row r="701" spans="7:8" ht="15.75" customHeight="1" x14ac:dyDescent="0.25">
      <c r="G701" s="218"/>
      <c r="H701" s="218"/>
    </row>
    <row r="702" spans="7:8" ht="15.75" customHeight="1" x14ac:dyDescent="0.25">
      <c r="G702" s="218"/>
      <c r="H702" s="218"/>
    </row>
    <row r="703" spans="7:8" ht="15.75" customHeight="1" x14ac:dyDescent="0.25">
      <c r="G703" s="218"/>
      <c r="H703" s="218"/>
    </row>
    <row r="704" spans="7:8" ht="15.75" customHeight="1" x14ac:dyDescent="0.25">
      <c r="G704" s="218"/>
      <c r="H704" s="218"/>
    </row>
    <row r="705" spans="7:8" ht="15.75" customHeight="1" x14ac:dyDescent="0.25">
      <c r="G705" s="218"/>
      <c r="H705" s="218"/>
    </row>
    <row r="706" spans="7:8" ht="15.75" customHeight="1" x14ac:dyDescent="0.25">
      <c r="G706" s="218"/>
      <c r="H706" s="218"/>
    </row>
    <row r="707" spans="7:8" ht="15.75" customHeight="1" x14ac:dyDescent="0.25">
      <c r="G707" s="218"/>
      <c r="H707" s="218"/>
    </row>
    <row r="708" spans="7:8" ht="15.75" customHeight="1" x14ac:dyDescent="0.25">
      <c r="G708" s="218"/>
      <c r="H708" s="218"/>
    </row>
    <row r="709" spans="7:8" ht="15.75" customHeight="1" x14ac:dyDescent="0.25">
      <c r="G709" s="218"/>
      <c r="H709" s="218"/>
    </row>
    <row r="710" spans="7:8" ht="15.75" customHeight="1" x14ac:dyDescent="0.25">
      <c r="G710" s="218"/>
      <c r="H710" s="218"/>
    </row>
    <row r="711" spans="7:8" ht="15.75" customHeight="1" x14ac:dyDescent="0.25">
      <c r="G711" s="218"/>
      <c r="H711" s="218"/>
    </row>
    <row r="712" spans="7:8" ht="15.75" customHeight="1" x14ac:dyDescent="0.25">
      <c r="G712" s="218"/>
      <c r="H712" s="218"/>
    </row>
    <row r="713" spans="7:8" ht="15.75" customHeight="1" x14ac:dyDescent="0.25">
      <c r="G713" s="218"/>
      <c r="H713" s="218"/>
    </row>
    <row r="714" spans="7:8" ht="15.75" customHeight="1" x14ac:dyDescent="0.25">
      <c r="G714" s="218"/>
      <c r="H714" s="218"/>
    </row>
    <row r="715" spans="7:8" ht="15.75" customHeight="1" x14ac:dyDescent="0.25">
      <c r="G715" s="218"/>
      <c r="H715" s="218"/>
    </row>
    <row r="716" spans="7:8" ht="15.75" customHeight="1" x14ac:dyDescent="0.25">
      <c r="G716" s="218"/>
      <c r="H716" s="218"/>
    </row>
    <row r="717" spans="7:8" ht="15.75" customHeight="1" x14ac:dyDescent="0.25">
      <c r="G717" s="218"/>
      <c r="H717" s="218"/>
    </row>
    <row r="718" spans="7:8" ht="15.75" customHeight="1" x14ac:dyDescent="0.25">
      <c r="G718" s="218"/>
      <c r="H718" s="218"/>
    </row>
    <row r="719" spans="7:8" ht="15.75" customHeight="1" x14ac:dyDescent="0.25">
      <c r="G719" s="218"/>
      <c r="H719" s="218"/>
    </row>
    <row r="720" spans="7:8" ht="15.75" customHeight="1" x14ac:dyDescent="0.25">
      <c r="G720" s="218"/>
      <c r="H720" s="218"/>
    </row>
    <row r="721" spans="7:8" ht="15.75" customHeight="1" x14ac:dyDescent="0.25">
      <c r="G721" s="218"/>
      <c r="H721" s="218"/>
    </row>
    <row r="722" spans="7:8" ht="15.75" customHeight="1" x14ac:dyDescent="0.25">
      <c r="G722" s="218"/>
      <c r="H722" s="218"/>
    </row>
    <row r="723" spans="7:8" ht="15.75" customHeight="1" x14ac:dyDescent="0.25">
      <c r="G723" s="218"/>
      <c r="H723" s="218"/>
    </row>
    <row r="724" spans="7:8" ht="15.75" customHeight="1" x14ac:dyDescent="0.25">
      <c r="G724" s="218"/>
      <c r="H724" s="218"/>
    </row>
    <row r="725" spans="7:8" ht="15.75" customHeight="1" x14ac:dyDescent="0.25">
      <c r="G725" s="218"/>
      <c r="H725" s="218"/>
    </row>
    <row r="726" spans="7:8" ht="15.75" customHeight="1" x14ac:dyDescent="0.25">
      <c r="G726" s="218"/>
      <c r="H726" s="218"/>
    </row>
    <row r="727" spans="7:8" ht="15.75" customHeight="1" x14ac:dyDescent="0.25">
      <c r="G727" s="218"/>
      <c r="H727" s="218"/>
    </row>
    <row r="728" spans="7:8" ht="15.75" customHeight="1" x14ac:dyDescent="0.25">
      <c r="G728" s="218"/>
      <c r="H728" s="218"/>
    </row>
    <row r="729" spans="7:8" ht="15.75" customHeight="1" x14ac:dyDescent="0.25">
      <c r="G729" s="218"/>
      <c r="H729" s="218"/>
    </row>
    <row r="730" spans="7:8" ht="15.75" customHeight="1" x14ac:dyDescent="0.25">
      <c r="G730" s="218"/>
      <c r="H730" s="218"/>
    </row>
    <row r="731" spans="7:8" ht="15.75" customHeight="1" x14ac:dyDescent="0.25">
      <c r="G731" s="218"/>
      <c r="H731" s="218"/>
    </row>
    <row r="732" spans="7:8" ht="15.75" customHeight="1" x14ac:dyDescent="0.25">
      <c r="G732" s="218"/>
      <c r="H732" s="218"/>
    </row>
    <row r="733" spans="7:8" ht="15.75" customHeight="1" x14ac:dyDescent="0.25">
      <c r="G733" s="218"/>
      <c r="H733" s="218"/>
    </row>
    <row r="734" spans="7:8" ht="15.75" customHeight="1" x14ac:dyDescent="0.25">
      <c r="G734" s="218"/>
      <c r="H734" s="218"/>
    </row>
    <row r="735" spans="7:8" ht="15.75" customHeight="1" x14ac:dyDescent="0.25">
      <c r="G735" s="218"/>
      <c r="H735" s="218"/>
    </row>
    <row r="736" spans="7:8" ht="15.75" customHeight="1" x14ac:dyDescent="0.25">
      <c r="G736" s="218"/>
      <c r="H736" s="218"/>
    </row>
    <row r="737" spans="7:8" ht="15.75" customHeight="1" x14ac:dyDescent="0.25">
      <c r="G737" s="218"/>
      <c r="H737" s="218"/>
    </row>
    <row r="738" spans="7:8" ht="15.75" customHeight="1" x14ac:dyDescent="0.25">
      <c r="G738" s="218"/>
      <c r="H738" s="218"/>
    </row>
    <row r="739" spans="7:8" ht="15.75" customHeight="1" x14ac:dyDescent="0.25">
      <c r="G739" s="218"/>
      <c r="H739" s="218"/>
    </row>
    <row r="740" spans="7:8" ht="15.75" customHeight="1" x14ac:dyDescent="0.25">
      <c r="G740" s="218"/>
      <c r="H740" s="218"/>
    </row>
    <row r="741" spans="7:8" ht="15.75" customHeight="1" x14ac:dyDescent="0.25">
      <c r="G741" s="218"/>
      <c r="H741" s="218"/>
    </row>
    <row r="742" spans="7:8" ht="15.75" customHeight="1" x14ac:dyDescent="0.25">
      <c r="G742" s="218"/>
      <c r="H742" s="218"/>
    </row>
    <row r="743" spans="7:8" ht="15.75" customHeight="1" x14ac:dyDescent="0.25">
      <c r="G743" s="218"/>
      <c r="H743" s="218"/>
    </row>
    <row r="744" spans="7:8" ht="15.75" customHeight="1" x14ac:dyDescent="0.25">
      <c r="G744" s="218"/>
      <c r="H744" s="218"/>
    </row>
    <row r="745" spans="7:8" ht="15.75" customHeight="1" x14ac:dyDescent="0.25">
      <c r="G745" s="218"/>
      <c r="H745" s="218"/>
    </row>
    <row r="746" spans="7:8" ht="15.75" customHeight="1" x14ac:dyDescent="0.25">
      <c r="G746" s="218"/>
      <c r="H746" s="218"/>
    </row>
    <row r="747" spans="7:8" ht="15.75" customHeight="1" x14ac:dyDescent="0.25">
      <c r="G747" s="218"/>
      <c r="H747" s="218"/>
    </row>
    <row r="748" spans="7:8" ht="15.75" customHeight="1" x14ac:dyDescent="0.25">
      <c r="G748" s="218"/>
      <c r="H748" s="218"/>
    </row>
    <row r="749" spans="7:8" ht="15.75" customHeight="1" x14ac:dyDescent="0.25">
      <c r="G749" s="218"/>
      <c r="H749" s="218"/>
    </row>
    <row r="750" spans="7:8" ht="15.75" customHeight="1" x14ac:dyDescent="0.25">
      <c r="G750" s="218"/>
      <c r="H750" s="218"/>
    </row>
    <row r="751" spans="7:8" ht="15.75" customHeight="1" x14ac:dyDescent="0.25">
      <c r="G751" s="218"/>
      <c r="H751" s="218"/>
    </row>
    <row r="752" spans="7:8" ht="15.75" customHeight="1" x14ac:dyDescent="0.25">
      <c r="G752" s="218"/>
      <c r="H752" s="218"/>
    </row>
    <row r="753" spans="7:8" ht="15.75" customHeight="1" x14ac:dyDescent="0.25">
      <c r="G753" s="218"/>
      <c r="H753" s="218"/>
    </row>
    <row r="754" spans="7:8" ht="15.75" customHeight="1" x14ac:dyDescent="0.25">
      <c r="G754" s="218"/>
      <c r="H754" s="218"/>
    </row>
    <row r="755" spans="7:8" ht="15.75" customHeight="1" x14ac:dyDescent="0.25">
      <c r="G755" s="218"/>
      <c r="H755" s="218"/>
    </row>
    <row r="756" spans="7:8" ht="15.75" customHeight="1" x14ac:dyDescent="0.25">
      <c r="G756" s="218"/>
      <c r="H756" s="218"/>
    </row>
    <row r="757" spans="7:8" ht="15.75" customHeight="1" x14ac:dyDescent="0.25">
      <c r="G757" s="218"/>
      <c r="H757" s="218"/>
    </row>
    <row r="758" spans="7:8" ht="15.75" customHeight="1" x14ac:dyDescent="0.25">
      <c r="G758" s="218"/>
      <c r="H758" s="218"/>
    </row>
    <row r="759" spans="7:8" ht="15.75" customHeight="1" x14ac:dyDescent="0.25">
      <c r="G759" s="218"/>
      <c r="H759" s="218"/>
    </row>
    <row r="760" spans="7:8" ht="15.75" customHeight="1" x14ac:dyDescent="0.25">
      <c r="G760" s="218"/>
      <c r="H760" s="218"/>
    </row>
    <row r="761" spans="7:8" ht="15.75" customHeight="1" x14ac:dyDescent="0.25">
      <c r="G761" s="218"/>
      <c r="H761" s="218"/>
    </row>
    <row r="762" spans="7:8" ht="15.75" customHeight="1" x14ac:dyDescent="0.25">
      <c r="G762" s="218"/>
      <c r="H762" s="218"/>
    </row>
    <row r="763" spans="7:8" ht="15.75" customHeight="1" x14ac:dyDescent="0.25">
      <c r="G763" s="218"/>
      <c r="H763" s="218"/>
    </row>
    <row r="764" spans="7:8" ht="15.75" customHeight="1" x14ac:dyDescent="0.25">
      <c r="G764" s="218"/>
      <c r="H764" s="218"/>
    </row>
    <row r="765" spans="7:8" ht="15.75" customHeight="1" x14ac:dyDescent="0.25">
      <c r="G765" s="218"/>
      <c r="H765" s="218"/>
    </row>
    <row r="766" spans="7:8" ht="15.75" customHeight="1" x14ac:dyDescent="0.25">
      <c r="G766" s="218"/>
      <c r="H766" s="218"/>
    </row>
    <row r="767" spans="7:8" ht="15.75" customHeight="1" x14ac:dyDescent="0.25">
      <c r="G767" s="218"/>
      <c r="H767" s="218"/>
    </row>
    <row r="768" spans="7:8" ht="15.75" customHeight="1" x14ac:dyDescent="0.25">
      <c r="G768" s="218"/>
      <c r="H768" s="218"/>
    </row>
    <row r="769" spans="7:8" ht="15.75" customHeight="1" x14ac:dyDescent="0.25">
      <c r="G769" s="218"/>
      <c r="H769" s="218"/>
    </row>
    <row r="770" spans="7:8" ht="15.75" customHeight="1" x14ac:dyDescent="0.25">
      <c r="G770" s="218"/>
      <c r="H770" s="218"/>
    </row>
    <row r="771" spans="7:8" ht="15.75" customHeight="1" x14ac:dyDescent="0.25">
      <c r="G771" s="218"/>
      <c r="H771" s="218"/>
    </row>
    <row r="772" spans="7:8" ht="15.75" customHeight="1" x14ac:dyDescent="0.25">
      <c r="G772" s="218"/>
      <c r="H772" s="218"/>
    </row>
    <row r="773" spans="7:8" ht="15.75" customHeight="1" x14ac:dyDescent="0.25">
      <c r="G773" s="218"/>
      <c r="H773" s="218"/>
    </row>
    <row r="774" spans="7:8" ht="15.75" customHeight="1" x14ac:dyDescent="0.25">
      <c r="G774" s="218"/>
      <c r="H774" s="218"/>
    </row>
    <row r="775" spans="7:8" ht="15.75" customHeight="1" x14ac:dyDescent="0.25">
      <c r="G775" s="218"/>
      <c r="H775" s="218"/>
    </row>
    <row r="776" spans="7:8" ht="15.75" customHeight="1" x14ac:dyDescent="0.25">
      <c r="G776" s="218"/>
      <c r="H776" s="218"/>
    </row>
    <row r="777" spans="7:8" ht="15.75" customHeight="1" x14ac:dyDescent="0.25">
      <c r="G777" s="218"/>
      <c r="H777" s="218"/>
    </row>
    <row r="778" spans="7:8" ht="15.75" customHeight="1" x14ac:dyDescent="0.25">
      <c r="G778" s="218"/>
      <c r="H778" s="218"/>
    </row>
    <row r="779" spans="7:8" ht="15.75" customHeight="1" x14ac:dyDescent="0.25">
      <c r="G779" s="218"/>
      <c r="H779" s="218"/>
    </row>
    <row r="780" spans="7:8" ht="15.75" customHeight="1" x14ac:dyDescent="0.25">
      <c r="G780" s="218"/>
      <c r="H780" s="218"/>
    </row>
    <row r="781" spans="7:8" ht="15.75" customHeight="1" x14ac:dyDescent="0.25">
      <c r="G781" s="218"/>
      <c r="H781" s="218"/>
    </row>
    <row r="782" spans="7:8" ht="15.75" customHeight="1" x14ac:dyDescent="0.25">
      <c r="G782" s="218"/>
      <c r="H782" s="218"/>
    </row>
    <row r="783" spans="7:8" ht="15.75" customHeight="1" x14ac:dyDescent="0.25">
      <c r="G783" s="218"/>
      <c r="H783" s="218"/>
    </row>
    <row r="784" spans="7:8" ht="15.75" customHeight="1" x14ac:dyDescent="0.25">
      <c r="G784" s="218"/>
      <c r="H784" s="218"/>
    </row>
    <row r="785" spans="7:8" ht="15.75" customHeight="1" x14ac:dyDescent="0.25">
      <c r="G785" s="218"/>
      <c r="H785" s="218"/>
    </row>
    <row r="786" spans="7:8" ht="15.75" customHeight="1" x14ac:dyDescent="0.25">
      <c r="G786" s="218"/>
      <c r="H786" s="218"/>
    </row>
    <row r="787" spans="7:8" ht="15.75" customHeight="1" x14ac:dyDescent="0.25">
      <c r="G787" s="218"/>
      <c r="H787" s="218"/>
    </row>
    <row r="788" spans="7:8" ht="15.75" customHeight="1" x14ac:dyDescent="0.25">
      <c r="G788" s="218"/>
      <c r="H788" s="218"/>
    </row>
    <row r="789" spans="7:8" ht="15.75" customHeight="1" x14ac:dyDescent="0.25">
      <c r="G789" s="218"/>
      <c r="H789" s="218"/>
    </row>
    <row r="790" spans="7:8" ht="15.75" customHeight="1" x14ac:dyDescent="0.25">
      <c r="G790" s="218"/>
      <c r="H790" s="218"/>
    </row>
    <row r="791" spans="7:8" ht="15.75" customHeight="1" x14ac:dyDescent="0.25">
      <c r="G791" s="218"/>
      <c r="H791" s="218"/>
    </row>
    <row r="792" spans="7:8" ht="15.75" customHeight="1" x14ac:dyDescent="0.25">
      <c r="G792" s="218"/>
      <c r="H792" s="218"/>
    </row>
    <row r="793" spans="7:8" ht="15.75" customHeight="1" x14ac:dyDescent="0.25">
      <c r="G793" s="218"/>
      <c r="H793" s="218"/>
    </row>
    <row r="794" spans="7:8" ht="15.75" customHeight="1" x14ac:dyDescent="0.25">
      <c r="G794" s="218"/>
      <c r="H794" s="218"/>
    </row>
    <row r="795" spans="7:8" ht="15.75" customHeight="1" x14ac:dyDescent="0.25">
      <c r="G795" s="218"/>
      <c r="H795" s="218"/>
    </row>
    <row r="796" spans="7:8" ht="15.75" customHeight="1" x14ac:dyDescent="0.25">
      <c r="G796" s="218"/>
      <c r="H796" s="218"/>
    </row>
    <row r="797" spans="7:8" ht="15.75" customHeight="1" x14ac:dyDescent="0.25">
      <c r="G797" s="218"/>
      <c r="H797" s="218"/>
    </row>
    <row r="798" spans="7:8" ht="15.75" customHeight="1" x14ac:dyDescent="0.25">
      <c r="G798" s="218"/>
      <c r="H798" s="218"/>
    </row>
    <row r="799" spans="7:8" ht="15.75" customHeight="1" x14ac:dyDescent="0.25">
      <c r="G799" s="218"/>
      <c r="H799" s="218"/>
    </row>
    <row r="800" spans="7:8" ht="15.75" customHeight="1" x14ac:dyDescent="0.25">
      <c r="G800" s="218"/>
      <c r="H800" s="218"/>
    </row>
    <row r="801" spans="7:8" ht="15.75" customHeight="1" x14ac:dyDescent="0.25">
      <c r="G801" s="218"/>
      <c r="H801" s="218"/>
    </row>
    <row r="802" spans="7:8" ht="15.75" customHeight="1" x14ac:dyDescent="0.25">
      <c r="G802" s="218"/>
      <c r="H802" s="218"/>
    </row>
    <row r="803" spans="7:8" ht="15.75" customHeight="1" x14ac:dyDescent="0.25">
      <c r="G803" s="218"/>
      <c r="H803" s="218"/>
    </row>
    <row r="804" spans="7:8" ht="15.75" customHeight="1" x14ac:dyDescent="0.25">
      <c r="G804" s="218"/>
      <c r="H804" s="218"/>
    </row>
    <row r="805" spans="7:8" ht="15.75" customHeight="1" x14ac:dyDescent="0.25">
      <c r="G805" s="218"/>
      <c r="H805" s="218"/>
    </row>
    <row r="806" spans="7:8" ht="15.75" customHeight="1" x14ac:dyDescent="0.25">
      <c r="G806" s="218"/>
      <c r="H806" s="218"/>
    </row>
    <row r="807" spans="7:8" ht="15.75" customHeight="1" x14ac:dyDescent="0.25">
      <c r="G807" s="218"/>
      <c r="H807" s="218"/>
    </row>
    <row r="808" spans="7:8" ht="15.75" customHeight="1" x14ac:dyDescent="0.25">
      <c r="G808" s="218"/>
      <c r="H808" s="218"/>
    </row>
    <row r="809" spans="7:8" ht="15.75" customHeight="1" x14ac:dyDescent="0.25">
      <c r="G809" s="218"/>
      <c r="H809" s="218"/>
    </row>
    <row r="810" spans="7:8" ht="15.75" customHeight="1" x14ac:dyDescent="0.25">
      <c r="G810" s="218"/>
      <c r="H810" s="218"/>
    </row>
    <row r="811" spans="7:8" ht="15.75" customHeight="1" x14ac:dyDescent="0.25">
      <c r="G811" s="218"/>
      <c r="H811" s="218"/>
    </row>
    <row r="812" spans="7:8" ht="15.75" customHeight="1" x14ac:dyDescent="0.25">
      <c r="G812" s="218"/>
      <c r="H812" s="218"/>
    </row>
    <row r="813" spans="7:8" ht="15.75" customHeight="1" x14ac:dyDescent="0.25">
      <c r="G813" s="218"/>
      <c r="H813" s="218"/>
    </row>
    <row r="814" spans="7:8" ht="15.75" customHeight="1" x14ac:dyDescent="0.25">
      <c r="G814" s="218"/>
      <c r="H814" s="218"/>
    </row>
    <row r="815" spans="7:8" ht="15.75" customHeight="1" x14ac:dyDescent="0.25">
      <c r="G815" s="218"/>
      <c r="H815" s="218"/>
    </row>
    <row r="816" spans="7:8" ht="15.75" customHeight="1" x14ac:dyDescent="0.25">
      <c r="G816" s="218"/>
      <c r="H816" s="218"/>
    </row>
    <row r="817" spans="7:8" ht="15.75" customHeight="1" x14ac:dyDescent="0.25">
      <c r="G817" s="218"/>
      <c r="H817" s="218"/>
    </row>
    <row r="818" spans="7:8" ht="15.75" customHeight="1" x14ac:dyDescent="0.25">
      <c r="G818" s="218"/>
      <c r="H818" s="218"/>
    </row>
    <row r="819" spans="7:8" ht="15.75" customHeight="1" x14ac:dyDescent="0.25">
      <c r="G819" s="218"/>
      <c r="H819" s="218"/>
    </row>
    <row r="820" spans="7:8" ht="15.75" customHeight="1" x14ac:dyDescent="0.25">
      <c r="G820" s="218"/>
      <c r="H820" s="218"/>
    </row>
    <row r="821" spans="7:8" ht="15.75" customHeight="1" x14ac:dyDescent="0.25">
      <c r="G821" s="218"/>
      <c r="H821" s="218"/>
    </row>
    <row r="822" spans="7:8" ht="15.75" customHeight="1" x14ac:dyDescent="0.25">
      <c r="G822" s="218"/>
      <c r="H822" s="218"/>
    </row>
    <row r="823" spans="7:8" ht="15.75" customHeight="1" x14ac:dyDescent="0.25">
      <c r="G823" s="218"/>
      <c r="H823" s="218"/>
    </row>
    <row r="824" spans="7:8" ht="15.75" customHeight="1" x14ac:dyDescent="0.25">
      <c r="G824" s="218"/>
      <c r="H824" s="218"/>
    </row>
    <row r="825" spans="7:8" ht="15.75" customHeight="1" x14ac:dyDescent="0.25">
      <c r="G825" s="218"/>
      <c r="H825" s="218"/>
    </row>
    <row r="826" spans="7:8" ht="15.75" customHeight="1" x14ac:dyDescent="0.25">
      <c r="G826" s="218"/>
      <c r="H826" s="218"/>
    </row>
    <row r="827" spans="7:8" ht="15.75" customHeight="1" x14ac:dyDescent="0.25">
      <c r="G827" s="218"/>
      <c r="H827" s="218"/>
    </row>
    <row r="828" spans="7:8" ht="15.75" customHeight="1" x14ac:dyDescent="0.25">
      <c r="G828" s="218"/>
      <c r="H828" s="218"/>
    </row>
    <row r="829" spans="7:8" ht="15.75" customHeight="1" x14ac:dyDescent="0.25">
      <c r="G829" s="218"/>
      <c r="H829" s="218"/>
    </row>
    <row r="830" spans="7:8" ht="15.75" customHeight="1" x14ac:dyDescent="0.25">
      <c r="G830" s="218"/>
      <c r="H830" s="218"/>
    </row>
    <row r="831" spans="7:8" ht="15.75" customHeight="1" x14ac:dyDescent="0.25">
      <c r="G831" s="218"/>
      <c r="H831" s="218"/>
    </row>
    <row r="832" spans="7:8" ht="15.75" customHeight="1" x14ac:dyDescent="0.25">
      <c r="G832" s="218"/>
      <c r="H832" s="218"/>
    </row>
    <row r="833" spans="7:8" ht="15.75" customHeight="1" x14ac:dyDescent="0.25">
      <c r="G833" s="218"/>
      <c r="H833" s="218"/>
    </row>
    <row r="834" spans="7:8" ht="15.75" customHeight="1" x14ac:dyDescent="0.25">
      <c r="G834" s="218"/>
      <c r="H834" s="218"/>
    </row>
    <row r="835" spans="7:8" ht="15.75" customHeight="1" x14ac:dyDescent="0.25">
      <c r="G835" s="218"/>
      <c r="H835" s="218"/>
    </row>
    <row r="836" spans="7:8" ht="15.75" customHeight="1" x14ac:dyDescent="0.25">
      <c r="G836" s="218"/>
      <c r="H836" s="218"/>
    </row>
    <row r="837" spans="7:8" ht="15.75" customHeight="1" x14ac:dyDescent="0.25">
      <c r="G837" s="218"/>
      <c r="H837" s="218"/>
    </row>
    <row r="838" spans="7:8" ht="15.75" customHeight="1" x14ac:dyDescent="0.25">
      <c r="G838" s="218"/>
      <c r="H838" s="218"/>
    </row>
    <row r="839" spans="7:8" ht="15.75" customHeight="1" x14ac:dyDescent="0.25">
      <c r="G839" s="218"/>
      <c r="H839" s="218"/>
    </row>
    <row r="840" spans="7:8" ht="15.75" customHeight="1" x14ac:dyDescent="0.25">
      <c r="G840" s="218"/>
      <c r="H840" s="218"/>
    </row>
    <row r="841" spans="7:8" ht="15.75" customHeight="1" x14ac:dyDescent="0.25">
      <c r="G841" s="218"/>
      <c r="H841" s="218"/>
    </row>
    <row r="842" spans="7:8" ht="15.75" customHeight="1" x14ac:dyDescent="0.25">
      <c r="G842" s="218"/>
      <c r="H842" s="218"/>
    </row>
    <row r="843" spans="7:8" ht="15.75" customHeight="1" x14ac:dyDescent="0.25">
      <c r="G843" s="218"/>
      <c r="H843" s="218"/>
    </row>
    <row r="844" spans="7:8" ht="15.75" customHeight="1" x14ac:dyDescent="0.25">
      <c r="G844" s="218"/>
      <c r="H844" s="218"/>
    </row>
    <row r="845" spans="7:8" ht="15.75" customHeight="1" x14ac:dyDescent="0.25">
      <c r="G845" s="218"/>
      <c r="H845" s="218"/>
    </row>
    <row r="846" spans="7:8" ht="15.75" customHeight="1" x14ac:dyDescent="0.25">
      <c r="G846" s="218"/>
      <c r="H846" s="218"/>
    </row>
    <row r="847" spans="7:8" ht="15.75" customHeight="1" x14ac:dyDescent="0.25">
      <c r="G847" s="218"/>
      <c r="H847" s="218"/>
    </row>
    <row r="848" spans="7:8" ht="15.75" customHeight="1" x14ac:dyDescent="0.25">
      <c r="G848" s="218"/>
      <c r="H848" s="218"/>
    </row>
    <row r="849" spans="7:8" ht="15.75" customHeight="1" x14ac:dyDescent="0.25">
      <c r="G849" s="218"/>
      <c r="H849" s="218"/>
    </row>
    <row r="850" spans="7:8" ht="15.75" customHeight="1" x14ac:dyDescent="0.25">
      <c r="G850" s="218"/>
      <c r="H850" s="218"/>
    </row>
    <row r="851" spans="7:8" ht="15.75" customHeight="1" x14ac:dyDescent="0.25">
      <c r="G851" s="218"/>
      <c r="H851" s="218"/>
    </row>
    <row r="852" spans="7:8" ht="15.75" customHeight="1" x14ac:dyDescent="0.25">
      <c r="G852" s="218"/>
      <c r="H852" s="218"/>
    </row>
    <row r="853" spans="7:8" ht="15.75" customHeight="1" x14ac:dyDescent="0.25">
      <c r="G853" s="218"/>
      <c r="H853" s="218"/>
    </row>
    <row r="854" spans="7:8" ht="15.75" customHeight="1" x14ac:dyDescent="0.25">
      <c r="G854" s="218"/>
      <c r="H854" s="218"/>
    </row>
    <row r="855" spans="7:8" ht="15.75" customHeight="1" x14ac:dyDescent="0.25">
      <c r="G855" s="218"/>
      <c r="H855" s="218"/>
    </row>
    <row r="856" spans="7:8" ht="15.75" customHeight="1" x14ac:dyDescent="0.25">
      <c r="G856" s="218"/>
      <c r="H856" s="218"/>
    </row>
    <row r="857" spans="7:8" ht="15.75" customHeight="1" x14ac:dyDescent="0.25">
      <c r="G857" s="218"/>
      <c r="H857" s="218"/>
    </row>
    <row r="858" spans="7:8" ht="15.75" customHeight="1" x14ac:dyDescent="0.25">
      <c r="G858" s="218"/>
      <c r="H858" s="218"/>
    </row>
    <row r="859" spans="7:8" ht="15.75" customHeight="1" x14ac:dyDescent="0.25">
      <c r="G859" s="218"/>
      <c r="H859" s="218"/>
    </row>
    <row r="860" spans="7:8" ht="15.75" customHeight="1" x14ac:dyDescent="0.25">
      <c r="G860" s="218"/>
      <c r="H860" s="218"/>
    </row>
    <row r="861" spans="7:8" ht="15.75" customHeight="1" x14ac:dyDescent="0.25">
      <c r="G861" s="218"/>
      <c r="H861" s="218"/>
    </row>
    <row r="862" spans="7:8" ht="15.75" customHeight="1" x14ac:dyDescent="0.25">
      <c r="G862" s="218"/>
      <c r="H862" s="218"/>
    </row>
    <row r="863" spans="7:8" ht="15.75" customHeight="1" x14ac:dyDescent="0.25">
      <c r="G863" s="218"/>
      <c r="H863" s="218"/>
    </row>
    <row r="864" spans="7:8" ht="15.75" customHeight="1" x14ac:dyDescent="0.25">
      <c r="G864" s="218"/>
      <c r="H864" s="218"/>
    </row>
    <row r="865" spans="7:8" ht="15.75" customHeight="1" x14ac:dyDescent="0.25">
      <c r="G865" s="218"/>
      <c r="H865" s="218"/>
    </row>
    <row r="866" spans="7:8" ht="15.75" customHeight="1" x14ac:dyDescent="0.25">
      <c r="G866" s="218"/>
      <c r="H866" s="218"/>
    </row>
    <row r="867" spans="7:8" ht="15.75" customHeight="1" x14ac:dyDescent="0.25">
      <c r="G867" s="218"/>
      <c r="H867" s="218"/>
    </row>
    <row r="868" spans="7:8" ht="15.75" customHeight="1" x14ac:dyDescent="0.25">
      <c r="G868" s="218"/>
      <c r="H868" s="218"/>
    </row>
    <row r="869" spans="7:8" ht="15.75" customHeight="1" x14ac:dyDescent="0.25">
      <c r="G869" s="218"/>
      <c r="H869" s="218"/>
    </row>
    <row r="870" spans="7:8" ht="15.75" customHeight="1" x14ac:dyDescent="0.25">
      <c r="G870" s="218"/>
      <c r="H870" s="218"/>
    </row>
    <row r="871" spans="7:8" ht="15.75" customHeight="1" x14ac:dyDescent="0.25">
      <c r="G871" s="218"/>
      <c r="H871" s="218"/>
    </row>
    <row r="872" spans="7:8" ht="15.75" customHeight="1" x14ac:dyDescent="0.25">
      <c r="G872" s="218"/>
      <c r="H872" s="218"/>
    </row>
    <row r="873" spans="7:8" ht="15.75" customHeight="1" x14ac:dyDescent="0.25">
      <c r="G873" s="218"/>
      <c r="H873" s="218"/>
    </row>
    <row r="874" spans="7:8" ht="15.75" customHeight="1" x14ac:dyDescent="0.25">
      <c r="G874" s="218"/>
      <c r="H874" s="218"/>
    </row>
    <row r="875" spans="7:8" ht="15.75" customHeight="1" x14ac:dyDescent="0.25">
      <c r="G875" s="218"/>
      <c r="H875" s="218"/>
    </row>
    <row r="876" spans="7:8" ht="15.75" customHeight="1" x14ac:dyDescent="0.25">
      <c r="G876" s="218"/>
      <c r="H876" s="218"/>
    </row>
    <row r="877" spans="7:8" ht="15.75" customHeight="1" x14ac:dyDescent="0.25">
      <c r="G877" s="218"/>
      <c r="H877" s="218"/>
    </row>
    <row r="878" spans="7:8" ht="15.75" customHeight="1" x14ac:dyDescent="0.25">
      <c r="G878" s="218"/>
      <c r="H878" s="218"/>
    </row>
    <row r="879" spans="7:8" ht="15.75" customHeight="1" x14ac:dyDescent="0.25">
      <c r="G879" s="218"/>
      <c r="H879" s="218"/>
    </row>
    <row r="880" spans="7:8" ht="15.75" customHeight="1" x14ac:dyDescent="0.25">
      <c r="G880" s="218"/>
      <c r="H880" s="218"/>
    </row>
    <row r="881" spans="7:8" ht="15.75" customHeight="1" x14ac:dyDescent="0.25">
      <c r="G881" s="218"/>
      <c r="H881" s="218"/>
    </row>
    <row r="882" spans="7:8" ht="15.75" customHeight="1" x14ac:dyDescent="0.25">
      <c r="G882" s="218"/>
      <c r="H882" s="218"/>
    </row>
    <row r="883" spans="7:8" ht="15.75" customHeight="1" x14ac:dyDescent="0.25">
      <c r="G883" s="218"/>
      <c r="H883" s="218"/>
    </row>
    <row r="884" spans="7:8" ht="15.75" customHeight="1" x14ac:dyDescent="0.25">
      <c r="G884" s="218"/>
      <c r="H884" s="218"/>
    </row>
    <row r="885" spans="7:8" ht="15.75" customHeight="1" x14ac:dyDescent="0.25">
      <c r="G885" s="218"/>
      <c r="H885" s="218"/>
    </row>
    <row r="886" spans="7:8" ht="15.75" customHeight="1" x14ac:dyDescent="0.25">
      <c r="G886" s="218"/>
      <c r="H886" s="218"/>
    </row>
    <row r="887" spans="7:8" ht="15.75" customHeight="1" x14ac:dyDescent="0.25">
      <c r="G887" s="218"/>
      <c r="H887" s="218"/>
    </row>
    <row r="888" spans="7:8" ht="15.75" customHeight="1" x14ac:dyDescent="0.25">
      <c r="G888" s="218"/>
      <c r="H888" s="218"/>
    </row>
    <row r="889" spans="7:8" ht="15.75" customHeight="1" x14ac:dyDescent="0.25">
      <c r="G889" s="218"/>
      <c r="H889" s="218"/>
    </row>
    <row r="890" spans="7:8" ht="15.75" customHeight="1" x14ac:dyDescent="0.25">
      <c r="G890" s="218"/>
      <c r="H890" s="218"/>
    </row>
    <row r="891" spans="7:8" ht="15.75" customHeight="1" x14ac:dyDescent="0.25">
      <c r="G891" s="218"/>
      <c r="H891" s="218"/>
    </row>
    <row r="892" spans="7:8" ht="15.75" customHeight="1" x14ac:dyDescent="0.25">
      <c r="G892" s="218"/>
      <c r="H892" s="218"/>
    </row>
    <row r="893" spans="7:8" ht="15.75" customHeight="1" x14ac:dyDescent="0.25">
      <c r="G893" s="218"/>
      <c r="H893" s="218"/>
    </row>
    <row r="894" spans="7:8" ht="15.75" customHeight="1" x14ac:dyDescent="0.25">
      <c r="G894" s="218"/>
      <c r="H894" s="218"/>
    </row>
    <row r="895" spans="7:8" ht="15.75" customHeight="1" x14ac:dyDescent="0.25">
      <c r="G895" s="218"/>
      <c r="H895" s="218"/>
    </row>
    <row r="896" spans="7:8" ht="15.75" customHeight="1" x14ac:dyDescent="0.25">
      <c r="G896" s="218"/>
      <c r="H896" s="218"/>
    </row>
    <row r="897" spans="7:8" ht="15.75" customHeight="1" x14ac:dyDescent="0.25">
      <c r="G897" s="218"/>
      <c r="H897" s="218"/>
    </row>
    <row r="898" spans="7:8" ht="15.75" customHeight="1" x14ac:dyDescent="0.25">
      <c r="G898" s="218"/>
      <c r="H898" s="218"/>
    </row>
    <row r="899" spans="7:8" ht="15.75" customHeight="1" x14ac:dyDescent="0.25">
      <c r="G899" s="218"/>
      <c r="H899" s="218"/>
    </row>
    <row r="900" spans="7:8" ht="15.75" customHeight="1" x14ac:dyDescent="0.25">
      <c r="G900" s="218"/>
      <c r="H900" s="218"/>
    </row>
    <row r="901" spans="7:8" ht="15.75" customHeight="1" x14ac:dyDescent="0.25">
      <c r="G901" s="218"/>
      <c r="H901" s="218"/>
    </row>
    <row r="902" spans="7:8" ht="15.75" customHeight="1" x14ac:dyDescent="0.25">
      <c r="G902" s="218"/>
      <c r="H902" s="218"/>
    </row>
    <row r="903" spans="7:8" ht="15.75" customHeight="1" x14ac:dyDescent="0.25">
      <c r="G903" s="218"/>
      <c r="H903" s="218"/>
    </row>
    <row r="904" spans="7:8" ht="15.75" customHeight="1" x14ac:dyDescent="0.25">
      <c r="G904" s="218"/>
      <c r="H904" s="218"/>
    </row>
    <row r="905" spans="7:8" ht="15.75" customHeight="1" x14ac:dyDescent="0.25">
      <c r="G905" s="218"/>
      <c r="H905" s="218"/>
    </row>
    <row r="906" spans="7:8" ht="15.75" customHeight="1" x14ac:dyDescent="0.25">
      <c r="G906" s="218"/>
      <c r="H906" s="218"/>
    </row>
    <row r="907" spans="7:8" ht="15.75" customHeight="1" x14ac:dyDescent="0.25">
      <c r="G907" s="218"/>
      <c r="H907" s="218"/>
    </row>
    <row r="908" spans="7:8" ht="15.75" customHeight="1" x14ac:dyDescent="0.25">
      <c r="G908" s="218"/>
      <c r="H908" s="218"/>
    </row>
    <row r="909" spans="7:8" ht="15.75" customHeight="1" x14ac:dyDescent="0.25">
      <c r="G909" s="218"/>
      <c r="H909" s="218"/>
    </row>
    <row r="910" spans="7:8" ht="15.75" customHeight="1" x14ac:dyDescent="0.25">
      <c r="G910" s="218"/>
      <c r="H910" s="218"/>
    </row>
    <row r="911" spans="7:8" ht="15.75" customHeight="1" x14ac:dyDescent="0.25">
      <c r="G911" s="218"/>
      <c r="H911" s="218"/>
    </row>
    <row r="912" spans="7:8" ht="15.75" customHeight="1" x14ac:dyDescent="0.25">
      <c r="G912" s="218"/>
      <c r="H912" s="218"/>
    </row>
    <row r="913" spans="7:8" ht="15.75" customHeight="1" x14ac:dyDescent="0.25">
      <c r="G913" s="218"/>
      <c r="H913" s="218"/>
    </row>
    <row r="914" spans="7:8" ht="15.75" customHeight="1" x14ac:dyDescent="0.25">
      <c r="G914" s="218"/>
      <c r="H914" s="218"/>
    </row>
    <row r="915" spans="7:8" ht="15.75" customHeight="1" x14ac:dyDescent="0.25">
      <c r="G915" s="218"/>
      <c r="H915" s="218"/>
    </row>
    <row r="916" spans="7:8" ht="15.75" customHeight="1" x14ac:dyDescent="0.25">
      <c r="G916" s="218"/>
      <c r="H916" s="218"/>
    </row>
    <row r="917" spans="7:8" ht="15.75" customHeight="1" x14ac:dyDescent="0.25">
      <c r="G917" s="218"/>
      <c r="H917" s="218"/>
    </row>
    <row r="918" spans="7:8" ht="15.75" customHeight="1" x14ac:dyDescent="0.25">
      <c r="G918" s="218"/>
      <c r="H918" s="218"/>
    </row>
    <row r="919" spans="7:8" ht="15.75" customHeight="1" x14ac:dyDescent="0.25">
      <c r="G919" s="218"/>
      <c r="H919" s="218"/>
    </row>
    <row r="920" spans="7:8" ht="15.75" customHeight="1" x14ac:dyDescent="0.25">
      <c r="G920" s="218"/>
      <c r="H920" s="218"/>
    </row>
    <row r="921" spans="7:8" ht="15.75" customHeight="1" x14ac:dyDescent="0.25">
      <c r="G921" s="218"/>
      <c r="H921" s="218"/>
    </row>
    <row r="922" spans="7:8" ht="15.75" customHeight="1" x14ac:dyDescent="0.25">
      <c r="G922" s="218"/>
      <c r="H922" s="218"/>
    </row>
    <row r="923" spans="7:8" ht="15.75" customHeight="1" x14ac:dyDescent="0.25">
      <c r="G923" s="218"/>
      <c r="H923" s="218"/>
    </row>
    <row r="924" spans="7:8" ht="15.75" customHeight="1" x14ac:dyDescent="0.25">
      <c r="G924" s="218"/>
      <c r="H924" s="218"/>
    </row>
    <row r="925" spans="7:8" ht="15.75" customHeight="1" x14ac:dyDescent="0.25">
      <c r="G925" s="218"/>
      <c r="H925" s="218"/>
    </row>
    <row r="926" spans="7:8" ht="15.75" customHeight="1" x14ac:dyDescent="0.25">
      <c r="G926" s="218"/>
      <c r="H926" s="218"/>
    </row>
    <row r="927" spans="7:8" ht="15.75" customHeight="1" x14ac:dyDescent="0.25">
      <c r="G927" s="218"/>
      <c r="H927" s="218"/>
    </row>
    <row r="928" spans="7:8" ht="15.75" customHeight="1" x14ac:dyDescent="0.25">
      <c r="G928" s="218"/>
      <c r="H928" s="218"/>
    </row>
    <row r="929" spans="7:8" ht="15.75" customHeight="1" x14ac:dyDescent="0.25">
      <c r="G929" s="218"/>
      <c r="H929" s="218"/>
    </row>
    <row r="930" spans="7:8" ht="15.75" customHeight="1" x14ac:dyDescent="0.25">
      <c r="G930" s="218"/>
      <c r="H930" s="218"/>
    </row>
    <row r="931" spans="7:8" ht="15.75" customHeight="1" x14ac:dyDescent="0.25">
      <c r="G931" s="218"/>
      <c r="H931" s="218"/>
    </row>
    <row r="932" spans="7:8" ht="15.75" customHeight="1" x14ac:dyDescent="0.25">
      <c r="G932" s="218"/>
      <c r="H932" s="218"/>
    </row>
    <row r="933" spans="7:8" ht="15.75" customHeight="1" x14ac:dyDescent="0.25">
      <c r="G933" s="218"/>
      <c r="H933" s="218"/>
    </row>
    <row r="934" spans="7:8" ht="15.75" customHeight="1" x14ac:dyDescent="0.25">
      <c r="G934" s="218"/>
      <c r="H934" s="218"/>
    </row>
    <row r="935" spans="7:8" ht="15.75" customHeight="1" x14ac:dyDescent="0.25">
      <c r="G935" s="218"/>
      <c r="H935" s="218"/>
    </row>
    <row r="936" spans="7:8" ht="15.75" customHeight="1" x14ac:dyDescent="0.25">
      <c r="G936" s="218"/>
      <c r="H936" s="218"/>
    </row>
    <row r="937" spans="7:8" ht="15.75" customHeight="1" x14ac:dyDescent="0.25">
      <c r="G937" s="218"/>
      <c r="H937" s="218"/>
    </row>
    <row r="938" spans="7:8" ht="15.75" customHeight="1" x14ac:dyDescent="0.25">
      <c r="G938" s="218"/>
      <c r="H938" s="218"/>
    </row>
    <row r="939" spans="7:8" ht="15.75" customHeight="1" x14ac:dyDescent="0.25">
      <c r="G939" s="218"/>
      <c r="H939" s="218"/>
    </row>
    <row r="940" spans="7:8" ht="15.75" customHeight="1" x14ac:dyDescent="0.25">
      <c r="G940" s="218"/>
      <c r="H940" s="218"/>
    </row>
    <row r="941" spans="7:8" ht="15.75" customHeight="1" x14ac:dyDescent="0.25">
      <c r="G941" s="218"/>
      <c r="H941" s="218"/>
    </row>
    <row r="942" spans="7:8" ht="15.75" customHeight="1" x14ac:dyDescent="0.25">
      <c r="G942" s="218"/>
      <c r="H942" s="218"/>
    </row>
    <row r="943" spans="7:8" ht="15.75" customHeight="1" x14ac:dyDescent="0.25">
      <c r="G943" s="218"/>
      <c r="H943" s="218"/>
    </row>
    <row r="944" spans="7:8" ht="15.75" customHeight="1" x14ac:dyDescent="0.25">
      <c r="G944" s="218"/>
      <c r="H944" s="218"/>
    </row>
    <row r="945" spans="7:8" ht="15.75" customHeight="1" x14ac:dyDescent="0.25">
      <c r="G945" s="218"/>
      <c r="H945" s="218"/>
    </row>
    <row r="946" spans="7:8" ht="15.75" customHeight="1" x14ac:dyDescent="0.25">
      <c r="G946" s="218"/>
      <c r="H946" s="218"/>
    </row>
    <row r="947" spans="7:8" ht="15.75" customHeight="1" x14ac:dyDescent="0.25">
      <c r="G947" s="218"/>
      <c r="H947" s="218"/>
    </row>
    <row r="948" spans="7:8" ht="15.75" customHeight="1" x14ac:dyDescent="0.25">
      <c r="G948" s="218"/>
      <c r="H948" s="218"/>
    </row>
    <row r="949" spans="7:8" ht="15.75" customHeight="1" x14ac:dyDescent="0.25">
      <c r="G949" s="218"/>
      <c r="H949" s="218"/>
    </row>
    <row r="950" spans="7:8" ht="15.75" customHeight="1" x14ac:dyDescent="0.25">
      <c r="G950" s="218"/>
      <c r="H950" s="218"/>
    </row>
    <row r="951" spans="7:8" ht="15.75" customHeight="1" x14ac:dyDescent="0.25">
      <c r="G951" s="218"/>
      <c r="H951" s="218"/>
    </row>
    <row r="952" spans="7:8" ht="15.75" customHeight="1" x14ac:dyDescent="0.25">
      <c r="G952" s="218"/>
      <c r="H952" s="218"/>
    </row>
    <row r="953" spans="7:8" ht="15.75" customHeight="1" x14ac:dyDescent="0.25">
      <c r="G953" s="218"/>
      <c r="H953" s="218"/>
    </row>
    <row r="954" spans="7:8" ht="15.75" customHeight="1" x14ac:dyDescent="0.25">
      <c r="G954" s="218"/>
      <c r="H954" s="218"/>
    </row>
    <row r="955" spans="7:8" ht="15.75" customHeight="1" x14ac:dyDescent="0.25">
      <c r="G955" s="218"/>
      <c r="H955" s="218"/>
    </row>
    <row r="956" spans="7:8" ht="15.75" customHeight="1" x14ac:dyDescent="0.25">
      <c r="G956" s="218"/>
      <c r="H956" s="218"/>
    </row>
    <row r="957" spans="7:8" ht="15.75" customHeight="1" x14ac:dyDescent="0.25">
      <c r="G957" s="218"/>
      <c r="H957" s="218"/>
    </row>
    <row r="958" spans="7:8" ht="15.75" customHeight="1" x14ac:dyDescent="0.25">
      <c r="G958" s="218"/>
      <c r="H958" s="218"/>
    </row>
    <row r="959" spans="7:8" ht="15.75" customHeight="1" x14ac:dyDescent="0.25">
      <c r="G959" s="218"/>
      <c r="H959" s="218"/>
    </row>
    <row r="960" spans="7:8" ht="15.75" customHeight="1" x14ac:dyDescent="0.25">
      <c r="G960" s="218"/>
      <c r="H960" s="218"/>
    </row>
    <row r="961" spans="7:8" ht="15.75" customHeight="1" x14ac:dyDescent="0.25">
      <c r="G961" s="218"/>
      <c r="H961" s="218"/>
    </row>
    <row r="962" spans="7:8" ht="15.75" customHeight="1" x14ac:dyDescent="0.25">
      <c r="G962" s="218"/>
      <c r="H962" s="218"/>
    </row>
    <row r="963" spans="7:8" ht="15.75" customHeight="1" x14ac:dyDescent="0.25">
      <c r="G963" s="218"/>
      <c r="H963" s="218"/>
    </row>
    <row r="964" spans="7:8" ht="15.75" customHeight="1" x14ac:dyDescent="0.25">
      <c r="G964" s="218"/>
      <c r="H964" s="218"/>
    </row>
    <row r="965" spans="7:8" ht="15.75" customHeight="1" x14ac:dyDescent="0.25">
      <c r="G965" s="218"/>
      <c r="H965" s="218"/>
    </row>
    <row r="966" spans="7:8" ht="15.75" customHeight="1" x14ac:dyDescent="0.25">
      <c r="G966" s="218"/>
      <c r="H966" s="218"/>
    </row>
    <row r="967" spans="7:8" ht="15.75" customHeight="1" x14ac:dyDescent="0.25">
      <c r="G967" s="218"/>
      <c r="H967" s="218"/>
    </row>
    <row r="968" spans="7:8" ht="15.75" customHeight="1" x14ac:dyDescent="0.25">
      <c r="G968" s="218"/>
      <c r="H968" s="218"/>
    </row>
    <row r="969" spans="7:8" ht="15.75" customHeight="1" x14ac:dyDescent="0.25">
      <c r="G969" s="218"/>
      <c r="H969" s="218"/>
    </row>
    <row r="970" spans="7:8" ht="15.75" customHeight="1" x14ac:dyDescent="0.25">
      <c r="G970" s="218"/>
      <c r="H970" s="218"/>
    </row>
    <row r="971" spans="7:8" ht="15.75" customHeight="1" x14ac:dyDescent="0.25">
      <c r="G971" s="218"/>
      <c r="H971" s="218"/>
    </row>
    <row r="972" spans="7:8" ht="15.75" customHeight="1" x14ac:dyDescent="0.25">
      <c r="G972" s="218"/>
      <c r="H972" s="218"/>
    </row>
    <row r="973" spans="7:8" ht="15.75" customHeight="1" x14ac:dyDescent="0.25">
      <c r="G973" s="218"/>
      <c r="H973" s="218"/>
    </row>
    <row r="974" spans="7:8" ht="15.75" customHeight="1" x14ac:dyDescent="0.25">
      <c r="G974" s="218"/>
      <c r="H974" s="218"/>
    </row>
    <row r="975" spans="7:8" ht="15.75" customHeight="1" x14ac:dyDescent="0.25">
      <c r="G975" s="218"/>
      <c r="H975" s="218"/>
    </row>
    <row r="976" spans="7:8" ht="15.75" customHeight="1" x14ac:dyDescent="0.25">
      <c r="G976" s="218"/>
      <c r="H976" s="218"/>
    </row>
    <row r="977" spans="7:8" ht="15.75" customHeight="1" x14ac:dyDescent="0.25">
      <c r="G977" s="218"/>
      <c r="H977" s="218"/>
    </row>
    <row r="978" spans="7:8" ht="15.75" customHeight="1" x14ac:dyDescent="0.25">
      <c r="G978" s="218"/>
      <c r="H978" s="218"/>
    </row>
    <row r="979" spans="7:8" ht="15.75" customHeight="1" x14ac:dyDescent="0.25">
      <c r="G979" s="218"/>
      <c r="H979" s="218"/>
    </row>
    <row r="980" spans="7:8" ht="15.75" customHeight="1" x14ac:dyDescent="0.25">
      <c r="G980" s="218"/>
      <c r="H980" s="218"/>
    </row>
    <row r="981" spans="7:8" ht="15.75" customHeight="1" x14ac:dyDescent="0.25">
      <c r="G981" s="218"/>
      <c r="H981" s="218"/>
    </row>
  </sheetData>
  <mergeCells count="14">
    <mergeCell ref="B55:D55"/>
    <mergeCell ref="B2:C2"/>
    <mergeCell ref="E2:H2"/>
    <mergeCell ref="E3:H3"/>
    <mergeCell ref="E4:H4"/>
    <mergeCell ref="F7:F8"/>
    <mergeCell ref="G7:G8"/>
    <mergeCell ref="H7:H8"/>
    <mergeCell ref="B3:C3"/>
    <mergeCell ref="B9:B12"/>
    <mergeCell ref="C9:C12"/>
    <mergeCell ref="D9:D12"/>
    <mergeCell ref="E9:E12"/>
    <mergeCell ref="F9:F12"/>
  </mergeCells>
  <pageMargins left="0.7" right="0.7" top="0.75" bottom="0.75" header="0" footer="0"/>
  <pageSetup orientation="landscape"/>
  <ignoredErrors>
    <ignoredError sqref="F15:F33 F49 G13" formula="1"/>
    <ignoredError sqref="B14:D43 B44:D5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FF"/>
  </sheetPr>
  <dimension ref="A1:R953"/>
  <sheetViews>
    <sheetView workbookViewId="0">
      <selection activeCell="H8" sqref="H8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4" width="4.7109375" customWidth="1"/>
    <col min="5" max="5" width="67.140625" customWidth="1"/>
    <col min="6" max="6" width="15.7109375" customWidth="1"/>
    <col min="7" max="7" width="13.7109375" customWidth="1"/>
    <col min="8" max="8" width="15.7109375" customWidth="1"/>
    <col min="9" max="9" width="13.140625" customWidth="1"/>
    <col min="10" max="10" width="5" customWidth="1"/>
    <col min="11" max="14" width="10" customWidth="1"/>
  </cols>
  <sheetData>
    <row r="1" spans="1:18" x14ac:dyDescent="0.25">
      <c r="A1" s="1"/>
      <c r="B1" s="1"/>
      <c r="C1" s="1"/>
      <c r="D1" s="1"/>
      <c r="E1" s="1"/>
      <c r="F1" s="1"/>
      <c r="G1" s="234"/>
      <c r="H1" s="1"/>
      <c r="I1" s="1"/>
      <c r="J1" s="14"/>
    </row>
    <row r="2" spans="1:18" x14ac:dyDescent="0.25">
      <c r="A2" s="1"/>
      <c r="B2" s="373"/>
      <c r="C2" s="372"/>
      <c r="D2" s="1"/>
      <c r="E2" s="371" t="s">
        <v>0</v>
      </c>
      <c r="F2" s="372"/>
      <c r="G2" s="372"/>
      <c r="H2" s="1"/>
      <c r="I2" s="4"/>
      <c r="J2" s="14"/>
    </row>
    <row r="3" spans="1:18" x14ac:dyDescent="0.25">
      <c r="A3" s="1"/>
      <c r="B3" s="373"/>
      <c r="C3" s="372"/>
      <c r="D3" s="1"/>
      <c r="E3" s="374" t="s">
        <v>82</v>
      </c>
      <c r="F3" s="372"/>
      <c r="G3" s="372"/>
      <c r="H3" s="3"/>
      <c r="I3" s="4"/>
      <c r="J3" s="14"/>
    </row>
    <row r="4" spans="1:18" x14ac:dyDescent="0.25">
      <c r="A4" s="1"/>
      <c r="B4" s="1"/>
      <c r="C4" s="1"/>
      <c r="D4" s="1"/>
      <c r="E4" s="374" t="s">
        <v>2</v>
      </c>
      <c r="F4" s="372"/>
      <c r="G4" s="372"/>
      <c r="H4" s="198"/>
      <c r="I4" s="1"/>
      <c r="J4" s="14"/>
    </row>
    <row r="5" spans="1:18" x14ac:dyDescent="0.25">
      <c r="A5" s="1"/>
      <c r="B5" s="1"/>
      <c r="C5" s="6"/>
      <c r="D5" s="6"/>
      <c r="E5" s="371" t="s">
        <v>207</v>
      </c>
      <c r="F5" s="372"/>
      <c r="G5" s="372"/>
      <c r="H5" s="372"/>
      <c r="I5" s="1"/>
      <c r="J5" s="14"/>
    </row>
    <row r="6" spans="1:18" ht="15.75" customHeight="1" x14ac:dyDescent="0.25">
      <c r="A6" s="1"/>
      <c r="B6" s="1"/>
      <c r="C6" s="1"/>
      <c r="D6" s="1"/>
      <c r="E6" s="1"/>
      <c r="F6" s="1"/>
      <c r="G6" s="3">
        <f t="shared" ref="G6:H6" si="0">+G8-G14</f>
        <v>0</v>
      </c>
      <c r="H6" s="3">
        <f t="shared" si="0"/>
        <v>0</v>
      </c>
      <c r="I6" s="1"/>
      <c r="J6" s="14"/>
    </row>
    <row r="7" spans="1:18" ht="15" customHeight="1" x14ac:dyDescent="0.25">
      <c r="A7" s="1"/>
      <c r="B7" s="203" t="s">
        <v>4</v>
      </c>
      <c r="C7" s="203" t="s">
        <v>5</v>
      </c>
      <c r="D7" s="203" t="s">
        <v>6</v>
      </c>
      <c r="E7" s="204" t="s">
        <v>7</v>
      </c>
      <c r="F7" s="239" t="s">
        <v>8</v>
      </c>
      <c r="G7" s="240" t="s">
        <v>9</v>
      </c>
      <c r="H7" s="241" t="s">
        <v>10</v>
      </c>
      <c r="I7" s="242" t="s">
        <v>11</v>
      </c>
      <c r="J7" s="14"/>
    </row>
    <row r="8" spans="1:18" ht="15" customHeight="1" x14ac:dyDescent="0.25">
      <c r="A8" s="1"/>
      <c r="B8" s="131"/>
      <c r="C8" s="131"/>
      <c r="D8" s="131"/>
      <c r="E8" s="205" t="s">
        <v>12</v>
      </c>
      <c r="F8" s="243">
        <f>+F11+F9</f>
        <v>102489437</v>
      </c>
      <c r="G8" s="18">
        <f>+G11+G9+G13</f>
        <v>-49169362</v>
      </c>
      <c r="H8" s="244">
        <f>+F8+G8</f>
        <v>53320075</v>
      </c>
      <c r="I8" s="245">
        <f t="shared" ref="I8:I24" si="1">IFERROR(H8/F8-1,"0.00%")</f>
        <v>-0.4797505327305096</v>
      </c>
      <c r="J8" s="246"/>
    </row>
    <row r="9" spans="1:18" ht="15" customHeight="1" x14ac:dyDescent="0.25">
      <c r="A9" s="14"/>
      <c r="B9" s="247" t="s">
        <v>21</v>
      </c>
      <c r="C9" s="28"/>
      <c r="D9" s="28"/>
      <c r="E9" s="28" t="s">
        <v>22</v>
      </c>
      <c r="F9" s="25">
        <f t="shared" ref="F9:G9" si="2">F10</f>
        <v>0</v>
      </c>
      <c r="G9" s="25">
        <f t="shared" si="2"/>
        <v>0</v>
      </c>
      <c r="H9" s="45">
        <f t="shared" ref="H9:H10" si="3">F9+G9</f>
        <v>0</v>
      </c>
      <c r="I9" s="216" t="str">
        <f t="shared" si="1"/>
        <v>0.00%</v>
      </c>
      <c r="J9" s="248"/>
      <c r="K9" s="14"/>
      <c r="L9" s="14"/>
      <c r="M9" s="14"/>
      <c r="N9" s="14"/>
    </row>
    <row r="10" spans="1:18" ht="15" customHeight="1" x14ac:dyDescent="0.25">
      <c r="A10" s="14"/>
      <c r="B10" s="28"/>
      <c r="C10" s="249" t="s">
        <v>61</v>
      </c>
      <c r="D10" s="28"/>
      <c r="E10" s="34" t="s">
        <v>22</v>
      </c>
      <c r="F10" s="250"/>
      <c r="G10" s="25"/>
      <c r="H10" s="251">
        <f t="shared" si="3"/>
        <v>0</v>
      </c>
      <c r="I10" s="210" t="str">
        <f t="shared" si="1"/>
        <v>0.00%</v>
      </c>
      <c r="J10" s="248"/>
      <c r="K10" s="14"/>
      <c r="L10" s="14"/>
      <c r="M10" s="14"/>
      <c r="N10" s="14"/>
    </row>
    <row r="11" spans="1:18" ht="15" customHeight="1" x14ac:dyDescent="0.25">
      <c r="A11" s="14"/>
      <c r="B11" s="28" t="s">
        <v>30</v>
      </c>
      <c r="C11" s="28" t="s">
        <v>14</v>
      </c>
      <c r="D11" s="28" t="s">
        <v>15</v>
      </c>
      <c r="E11" s="28" t="s">
        <v>31</v>
      </c>
      <c r="F11" s="25">
        <f t="shared" ref="F11:G11" si="4">+F12</f>
        <v>102489437</v>
      </c>
      <c r="G11" s="25">
        <f t="shared" si="4"/>
        <v>-49169362</v>
      </c>
      <c r="H11" s="45">
        <f t="shared" ref="H11:H24" si="5">+F11+G11</f>
        <v>53320075</v>
      </c>
      <c r="I11" s="210">
        <f t="shared" si="1"/>
        <v>-0.4797505327305096</v>
      </c>
      <c r="J11" s="248"/>
      <c r="K11" s="14"/>
      <c r="L11" s="14"/>
      <c r="M11" s="14"/>
      <c r="N11" s="14"/>
    </row>
    <row r="12" spans="1:18" ht="15" customHeight="1" x14ac:dyDescent="0.25">
      <c r="A12" s="1"/>
      <c r="B12" s="34" t="s">
        <v>23</v>
      </c>
      <c r="C12" s="34" t="s">
        <v>24</v>
      </c>
      <c r="D12" s="34" t="s">
        <v>15</v>
      </c>
      <c r="E12" s="34" t="s">
        <v>32</v>
      </c>
      <c r="F12" s="31">
        <v>102489437</v>
      </c>
      <c r="G12" s="31">
        <f>+'Decretos 050505'!F14</f>
        <v>-49169362</v>
      </c>
      <c r="H12" s="251">
        <f t="shared" si="5"/>
        <v>53320075</v>
      </c>
      <c r="I12" s="53">
        <f t="shared" si="1"/>
        <v>-0.4797505327305096</v>
      </c>
      <c r="J12" s="248"/>
    </row>
    <row r="13" spans="1:18" ht="15" customHeight="1" x14ac:dyDescent="0.25">
      <c r="A13" s="1"/>
      <c r="B13" s="28" t="s">
        <v>43</v>
      </c>
      <c r="C13" s="34"/>
      <c r="D13" s="34"/>
      <c r="E13" s="28" t="s">
        <v>208</v>
      </c>
      <c r="F13" s="31">
        <v>0</v>
      </c>
      <c r="G13" s="25"/>
      <c r="H13" s="45">
        <f t="shared" si="5"/>
        <v>0</v>
      </c>
      <c r="I13" s="252" t="str">
        <f t="shared" si="1"/>
        <v>0.00%</v>
      </c>
      <c r="J13" s="248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5">
      <c r="A14" s="1"/>
      <c r="B14" s="21"/>
      <c r="C14" s="21"/>
      <c r="D14" s="21"/>
      <c r="E14" s="215" t="s">
        <v>45</v>
      </c>
      <c r="F14" s="23">
        <f t="shared" ref="F14:G14" si="6">+F15</f>
        <v>102489437</v>
      </c>
      <c r="G14" s="23">
        <f t="shared" si="6"/>
        <v>-49169362</v>
      </c>
      <c r="H14" s="23">
        <f t="shared" si="5"/>
        <v>53320075</v>
      </c>
      <c r="I14" s="38">
        <f t="shared" si="1"/>
        <v>-0.4797505327305096</v>
      </c>
      <c r="J14" s="246"/>
    </row>
    <row r="15" spans="1:18" ht="15.75" customHeight="1" x14ac:dyDescent="0.25">
      <c r="A15" s="14"/>
      <c r="B15" s="28" t="s">
        <v>151</v>
      </c>
      <c r="C15" s="28" t="s">
        <v>14</v>
      </c>
      <c r="D15" s="28" t="s">
        <v>15</v>
      </c>
      <c r="E15" s="28" t="s">
        <v>152</v>
      </c>
      <c r="F15" s="25">
        <f t="shared" ref="F15" si="7">+F19</f>
        <v>102489437</v>
      </c>
      <c r="G15" s="45">
        <f>+G16+G19+G22</f>
        <v>-49169362</v>
      </c>
      <c r="H15" s="25">
        <f t="shared" si="5"/>
        <v>53320075</v>
      </c>
      <c r="I15" s="38">
        <f t="shared" si="1"/>
        <v>-0.4797505327305096</v>
      </c>
      <c r="J15" s="248"/>
      <c r="K15" s="14"/>
      <c r="L15" s="14"/>
      <c r="M15" s="14"/>
      <c r="N15" s="14"/>
    </row>
    <row r="16" spans="1:18" ht="15.75" customHeight="1" x14ac:dyDescent="0.25">
      <c r="A16" s="14"/>
      <c r="B16" s="358"/>
      <c r="C16" s="361" t="s">
        <v>17</v>
      </c>
      <c r="D16" s="358"/>
      <c r="E16" s="362" t="s">
        <v>190</v>
      </c>
      <c r="F16" s="359">
        <f>+F17+F18</f>
        <v>0</v>
      </c>
      <c r="G16" s="360">
        <f>+G17+G18</f>
        <v>6288370</v>
      </c>
      <c r="H16" s="25">
        <f t="shared" si="5"/>
        <v>6288370</v>
      </c>
      <c r="I16" s="38"/>
      <c r="J16" s="248"/>
      <c r="K16" s="14"/>
      <c r="L16" s="14"/>
      <c r="M16" s="14"/>
      <c r="N16" s="14"/>
    </row>
    <row r="17" spans="1:18" ht="15.75" customHeight="1" x14ac:dyDescent="0.25">
      <c r="A17" s="14"/>
      <c r="B17" s="358"/>
      <c r="C17" s="361"/>
      <c r="D17" s="370" t="s">
        <v>280</v>
      </c>
      <c r="E17" s="363" t="s">
        <v>282</v>
      </c>
      <c r="F17" s="359">
        <v>0</v>
      </c>
      <c r="G17" s="360">
        <f>+'Decretos 050505'!G46</f>
        <v>235000</v>
      </c>
      <c r="H17" s="369">
        <f t="shared" si="5"/>
        <v>235000</v>
      </c>
      <c r="I17" s="38"/>
      <c r="J17" s="248"/>
      <c r="K17" s="14"/>
      <c r="L17" s="14"/>
      <c r="M17" s="14"/>
      <c r="N17" s="14"/>
    </row>
    <row r="18" spans="1:18" ht="15.75" customHeight="1" x14ac:dyDescent="0.25">
      <c r="A18" s="14"/>
      <c r="B18" s="358"/>
      <c r="C18" s="358"/>
      <c r="D18" s="370" t="s">
        <v>281</v>
      </c>
      <c r="E18" s="363" t="s">
        <v>283</v>
      </c>
      <c r="F18" s="359">
        <v>0</v>
      </c>
      <c r="G18" s="360">
        <f>+'Decretos 050505'!F47</f>
        <v>6053370</v>
      </c>
      <c r="H18" s="369">
        <f t="shared" si="5"/>
        <v>6053370</v>
      </c>
      <c r="I18" s="38"/>
      <c r="J18" s="248"/>
      <c r="K18" s="14"/>
      <c r="L18" s="14"/>
      <c r="M18" s="14"/>
      <c r="N18" s="14"/>
    </row>
    <row r="19" spans="1:18" ht="15.75" customHeight="1" x14ac:dyDescent="0.25">
      <c r="A19" s="14"/>
      <c r="B19" s="28"/>
      <c r="C19" s="28" t="s">
        <v>37</v>
      </c>
      <c r="D19" s="28" t="s">
        <v>15</v>
      </c>
      <c r="E19" s="28" t="s">
        <v>53</v>
      </c>
      <c r="F19" s="25">
        <f>+SUM(F20:F21)</f>
        <v>102489437</v>
      </c>
      <c r="G19" s="45">
        <f>SUM(G20:G21)</f>
        <v>-55457732</v>
      </c>
      <c r="H19" s="25">
        <f t="shared" si="5"/>
        <v>47031705</v>
      </c>
      <c r="I19" s="38">
        <f t="shared" si="1"/>
        <v>-0.54110680693855306</v>
      </c>
      <c r="J19" s="248"/>
      <c r="K19" s="14"/>
      <c r="L19" s="14"/>
      <c r="M19" s="14"/>
      <c r="N19" s="14"/>
    </row>
    <row r="20" spans="1:18" ht="15.75" customHeight="1" x14ac:dyDescent="0.25">
      <c r="A20" s="1"/>
      <c r="B20" s="34"/>
      <c r="C20" s="34" t="s">
        <v>14</v>
      </c>
      <c r="D20" s="34" t="s">
        <v>209</v>
      </c>
      <c r="E20" s="34" t="s">
        <v>210</v>
      </c>
      <c r="F20" s="31">
        <v>82544640</v>
      </c>
      <c r="G20" s="251">
        <f>+'Decretos 050505'!F49</f>
        <v>-41272320</v>
      </c>
      <c r="H20" s="369">
        <f t="shared" si="5"/>
        <v>41272320</v>
      </c>
      <c r="I20" s="26">
        <f t="shared" si="1"/>
        <v>-0.5</v>
      </c>
      <c r="J20" s="248"/>
    </row>
    <row r="21" spans="1:18" ht="15.75" customHeight="1" x14ac:dyDescent="0.25">
      <c r="A21" s="1"/>
      <c r="B21" s="34"/>
      <c r="C21" s="34"/>
      <c r="D21" s="34" t="s">
        <v>211</v>
      </c>
      <c r="E21" s="57" t="s">
        <v>212</v>
      </c>
      <c r="F21" s="31">
        <v>19944797</v>
      </c>
      <c r="G21" s="251">
        <f>+'Decretos 050505'!F50</f>
        <v>-14185412</v>
      </c>
      <c r="H21" s="369">
        <f t="shared" si="5"/>
        <v>5759385</v>
      </c>
      <c r="I21" s="26">
        <f t="shared" si="1"/>
        <v>-0.71123371172943006</v>
      </c>
      <c r="J21" s="248"/>
      <c r="K21" s="1"/>
      <c r="L21" s="1"/>
      <c r="M21" s="1"/>
      <c r="N21" s="1"/>
    </row>
    <row r="22" spans="1:18" ht="15.75" customHeight="1" x14ac:dyDescent="0.25">
      <c r="A22" s="14"/>
      <c r="B22" s="28" t="s">
        <v>73</v>
      </c>
      <c r="C22" s="28"/>
      <c r="D22" s="28"/>
      <c r="E22" s="28" t="s">
        <v>213</v>
      </c>
      <c r="F22" s="25">
        <v>0</v>
      </c>
      <c r="G22" s="251">
        <f>G23</f>
        <v>0</v>
      </c>
      <c r="H22" s="31">
        <f t="shared" si="5"/>
        <v>0</v>
      </c>
      <c r="I22" s="26" t="str">
        <f t="shared" si="1"/>
        <v>0.00%</v>
      </c>
      <c r="J22" s="246"/>
      <c r="K22" s="14"/>
      <c r="L22" s="14"/>
      <c r="M22" s="14"/>
      <c r="N22" s="14"/>
      <c r="O22" s="14"/>
      <c r="P22" s="14"/>
      <c r="Q22" s="14"/>
      <c r="R22" s="14"/>
    </row>
    <row r="23" spans="1:18" ht="15.75" customHeight="1" x14ac:dyDescent="0.25">
      <c r="A23" s="14"/>
      <c r="B23" s="28"/>
      <c r="C23" s="34" t="s">
        <v>80</v>
      </c>
      <c r="D23" s="28"/>
      <c r="E23" s="34" t="s">
        <v>81</v>
      </c>
      <c r="F23" s="25"/>
      <c r="G23" s="251">
        <f>'Decretos 050505'!H52</f>
        <v>0</v>
      </c>
      <c r="H23" s="31">
        <f t="shared" si="5"/>
        <v>0</v>
      </c>
      <c r="I23" s="26" t="str">
        <f t="shared" si="1"/>
        <v>0.00%</v>
      </c>
      <c r="J23" s="246"/>
      <c r="K23" s="14"/>
      <c r="L23" s="14"/>
      <c r="M23" s="14"/>
      <c r="N23" s="14"/>
      <c r="O23" s="14"/>
      <c r="P23" s="14"/>
      <c r="Q23" s="14"/>
      <c r="R23" s="14"/>
    </row>
    <row r="24" spans="1:18" ht="15.75" customHeight="1" x14ac:dyDescent="0.25">
      <c r="A24" s="14"/>
      <c r="B24" s="39" t="s">
        <v>134</v>
      </c>
      <c r="C24" s="39" t="s">
        <v>14</v>
      </c>
      <c r="D24" s="39"/>
      <c r="E24" s="39" t="s">
        <v>135</v>
      </c>
      <c r="F24" s="40">
        <v>0</v>
      </c>
      <c r="G24" s="253">
        <f>+'Decretos 050505'!F53</f>
        <v>0</v>
      </c>
      <c r="H24" s="40">
        <f t="shared" si="5"/>
        <v>0</v>
      </c>
      <c r="I24" s="254" t="str">
        <f t="shared" si="1"/>
        <v>0.00%</v>
      </c>
      <c r="J24" s="246"/>
      <c r="K24" s="14"/>
      <c r="L24" s="14"/>
      <c r="M24" s="14"/>
      <c r="N24" s="14"/>
      <c r="O24" s="14"/>
      <c r="P24" s="14"/>
      <c r="Q24" s="14"/>
      <c r="R24" s="14"/>
    </row>
    <row r="25" spans="1:18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8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8" ht="15.75" customHeight="1" x14ac:dyDescent="0.25">
      <c r="F27" s="198"/>
      <c r="G27" s="234"/>
      <c r="H27" s="3"/>
      <c r="J27" s="14"/>
    </row>
    <row r="28" spans="1:18" ht="15.75" customHeight="1" x14ac:dyDescent="0.25">
      <c r="F28" s="198"/>
      <c r="G28" s="234"/>
      <c r="H28" s="198"/>
      <c r="J28" s="14"/>
    </row>
    <row r="29" spans="1:18" ht="15.75" customHeight="1" x14ac:dyDescent="0.25">
      <c r="F29" s="198"/>
      <c r="G29" s="234"/>
      <c r="J29" s="14"/>
    </row>
    <row r="30" spans="1:18" ht="15.75" customHeight="1" x14ac:dyDescent="0.25">
      <c r="G30" s="234"/>
      <c r="J30" s="14"/>
    </row>
    <row r="31" spans="1:18" ht="15.75" customHeight="1" x14ac:dyDescent="0.25">
      <c r="G31" s="234"/>
      <c r="J31" s="14"/>
    </row>
    <row r="32" spans="1:18" ht="15.75" customHeight="1" x14ac:dyDescent="0.25">
      <c r="G32" s="234"/>
      <c r="J32" s="14"/>
    </row>
    <row r="33" spans="7:10" ht="15.75" customHeight="1" x14ac:dyDescent="0.25">
      <c r="G33" s="234"/>
      <c r="J33" s="14"/>
    </row>
    <row r="34" spans="7:10" ht="15.75" customHeight="1" x14ac:dyDescent="0.25">
      <c r="G34" s="234"/>
      <c r="J34" s="14"/>
    </row>
    <row r="35" spans="7:10" ht="15.75" customHeight="1" x14ac:dyDescent="0.25">
      <c r="G35" s="234"/>
      <c r="J35" s="14"/>
    </row>
    <row r="36" spans="7:10" ht="15.75" customHeight="1" x14ac:dyDescent="0.25">
      <c r="G36" s="234"/>
      <c r="J36" s="14"/>
    </row>
    <row r="37" spans="7:10" ht="15.75" customHeight="1" x14ac:dyDescent="0.25">
      <c r="G37" s="234"/>
      <c r="J37" s="14"/>
    </row>
    <row r="38" spans="7:10" ht="15.75" customHeight="1" x14ac:dyDescent="0.25">
      <c r="G38" s="234"/>
      <c r="J38" s="14"/>
    </row>
    <row r="39" spans="7:10" ht="15.75" customHeight="1" x14ac:dyDescent="0.25">
      <c r="G39" s="234"/>
      <c r="J39" s="14"/>
    </row>
    <row r="40" spans="7:10" ht="15.75" customHeight="1" x14ac:dyDescent="0.25">
      <c r="G40" s="234"/>
      <c r="J40" s="14"/>
    </row>
    <row r="41" spans="7:10" ht="15.75" customHeight="1" x14ac:dyDescent="0.25">
      <c r="G41" s="234"/>
      <c r="J41" s="14"/>
    </row>
    <row r="42" spans="7:10" ht="15.75" customHeight="1" x14ac:dyDescent="0.25">
      <c r="G42" s="234"/>
      <c r="J42" s="14"/>
    </row>
    <row r="43" spans="7:10" ht="15.75" customHeight="1" x14ac:dyDescent="0.25">
      <c r="G43" s="234"/>
      <c r="J43" s="14"/>
    </row>
    <row r="44" spans="7:10" ht="15.75" customHeight="1" x14ac:dyDescent="0.25">
      <c r="G44" s="234"/>
      <c r="J44" s="14"/>
    </row>
    <row r="45" spans="7:10" ht="15.75" customHeight="1" x14ac:dyDescent="0.25">
      <c r="G45" s="234"/>
      <c r="J45" s="14"/>
    </row>
    <row r="46" spans="7:10" ht="15.75" customHeight="1" x14ac:dyDescent="0.25">
      <c r="G46" s="234"/>
      <c r="J46" s="14"/>
    </row>
    <row r="47" spans="7:10" ht="15.75" customHeight="1" x14ac:dyDescent="0.25">
      <c r="G47" s="234"/>
      <c r="J47" s="14"/>
    </row>
    <row r="48" spans="7:10" ht="15.75" customHeight="1" x14ac:dyDescent="0.25">
      <c r="G48" s="234"/>
      <c r="J48" s="14"/>
    </row>
    <row r="49" spans="7:10" ht="15.75" customHeight="1" x14ac:dyDescent="0.25">
      <c r="G49" s="234"/>
      <c r="J49" s="14"/>
    </row>
    <row r="50" spans="7:10" ht="15.75" customHeight="1" x14ac:dyDescent="0.25">
      <c r="G50" s="234"/>
      <c r="J50" s="14"/>
    </row>
    <row r="51" spans="7:10" ht="15.75" customHeight="1" x14ac:dyDescent="0.25">
      <c r="G51" s="234"/>
      <c r="J51" s="14"/>
    </row>
    <row r="52" spans="7:10" ht="15.75" customHeight="1" x14ac:dyDescent="0.25">
      <c r="G52" s="234"/>
      <c r="J52" s="14"/>
    </row>
    <row r="53" spans="7:10" ht="15.75" customHeight="1" x14ac:dyDescent="0.25">
      <c r="G53" s="234"/>
      <c r="J53" s="14"/>
    </row>
    <row r="54" spans="7:10" ht="15.75" customHeight="1" x14ac:dyDescent="0.25">
      <c r="G54" s="234"/>
      <c r="J54" s="14"/>
    </row>
    <row r="55" spans="7:10" ht="15.75" customHeight="1" x14ac:dyDescent="0.25">
      <c r="G55" s="234"/>
      <c r="J55" s="14"/>
    </row>
    <row r="56" spans="7:10" ht="15.75" customHeight="1" x14ac:dyDescent="0.25">
      <c r="G56" s="234"/>
      <c r="J56" s="14"/>
    </row>
    <row r="57" spans="7:10" ht="15.75" customHeight="1" x14ac:dyDescent="0.25">
      <c r="G57" s="234"/>
      <c r="J57" s="14"/>
    </row>
    <row r="58" spans="7:10" ht="15.75" customHeight="1" x14ac:dyDescent="0.25">
      <c r="G58" s="234"/>
      <c r="J58" s="14"/>
    </row>
    <row r="59" spans="7:10" ht="15.75" customHeight="1" x14ac:dyDescent="0.25">
      <c r="G59" s="234"/>
      <c r="J59" s="14"/>
    </row>
    <row r="60" spans="7:10" ht="15.75" customHeight="1" x14ac:dyDescent="0.25">
      <c r="G60" s="234"/>
      <c r="J60" s="14"/>
    </row>
    <row r="61" spans="7:10" ht="15.75" customHeight="1" x14ac:dyDescent="0.25">
      <c r="G61" s="234"/>
      <c r="J61" s="14"/>
    </row>
    <row r="62" spans="7:10" ht="15.75" customHeight="1" x14ac:dyDescent="0.25">
      <c r="G62" s="234"/>
      <c r="J62" s="14"/>
    </row>
    <row r="63" spans="7:10" ht="15.75" customHeight="1" x14ac:dyDescent="0.25">
      <c r="G63" s="234"/>
      <c r="J63" s="14"/>
    </row>
    <row r="64" spans="7:10" ht="15.75" customHeight="1" x14ac:dyDescent="0.25">
      <c r="G64" s="234"/>
      <c r="J64" s="14"/>
    </row>
    <row r="65" spans="7:10" ht="15.75" customHeight="1" x14ac:dyDescent="0.25">
      <c r="G65" s="234"/>
      <c r="J65" s="14"/>
    </row>
    <row r="66" spans="7:10" ht="15.75" customHeight="1" x14ac:dyDescent="0.25">
      <c r="G66" s="234"/>
      <c r="J66" s="14"/>
    </row>
    <row r="67" spans="7:10" ht="15.75" customHeight="1" x14ac:dyDescent="0.25">
      <c r="G67" s="234"/>
      <c r="J67" s="14"/>
    </row>
    <row r="68" spans="7:10" ht="15.75" customHeight="1" x14ac:dyDescent="0.25">
      <c r="G68" s="234"/>
      <c r="J68" s="14"/>
    </row>
    <row r="69" spans="7:10" ht="15.75" customHeight="1" x14ac:dyDescent="0.25">
      <c r="G69" s="234"/>
      <c r="J69" s="14"/>
    </row>
    <row r="70" spans="7:10" ht="15.75" customHeight="1" x14ac:dyDescent="0.25">
      <c r="G70" s="234"/>
      <c r="J70" s="14"/>
    </row>
    <row r="71" spans="7:10" ht="15.75" customHeight="1" x14ac:dyDescent="0.25">
      <c r="G71" s="234"/>
      <c r="J71" s="14"/>
    </row>
    <row r="72" spans="7:10" ht="15.75" customHeight="1" x14ac:dyDescent="0.25">
      <c r="G72" s="234"/>
      <c r="J72" s="14"/>
    </row>
    <row r="73" spans="7:10" ht="15.75" customHeight="1" x14ac:dyDescent="0.25">
      <c r="G73" s="234"/>
      <c r="J73" s="14"/>
    </row>
    <row r="74" spans="7:10" ht="15.75" customHeight="1" x14ac:dyDescent="0.25">
      <c r="G74" s="234"/>
      <c r="J74" s="14"/>
    </row>
    <row r="75" spans="7:10" ht="15.75" customHeight="1" x14ac:dyDescent="0.25">
      <c r="G75" s="234"/>
      <c r="J75" s="14"/>
    </row>
    <row r="76" spans="7:10" ht="15.75" customHeight="1" x14ac:dyDescent="0.25">
      <c r="G76" s="234"/>
      <c r="J76" s="14"/>
    </row>
    <row r="77" spans="7:10" ht="15.75" customHeight="1" x14ac:dyDescent="0.25">
      <c r="G77" s="234"/>
      <c r="J77" s="14"/>
    </row>
    <row r="78" spans="7:10" ht="15.75" customHeight="1" x14ac:dyDescent="0.25">
      <c r="G78" s="234"/>
      <c r="J78" s="14"/>
    </row>
    <row r="79" spans="7:10" ht="15.75" customHeight="1" x14ac:dyDescent="0.25">
      <c r="G79" s="234"/>
      <c r="J79" s="14"/>
    </row>
    <row r="80" spans="7:10" ht="15.75" customHeight="1" x14ac:dyDescent="0.25">
      <c r="G80" s="234"/>
      <c r="J80" s="14"/>
    </row>
    <row r="81" spans="7:10" ht="15.75" customHeight="1" x14ac:dyDescent="0.25">
      <c r="G81" s="234"/>
      <c r="J81" s="14"/>
    </row>
    <row r="82" spans="7:10" ht="15.75" customHeight="1" x14ac:dyDescent="0.25">
      <c r="G82" s="234"/>
      <c r="J82" s="14"/>
    </row>
    <row r="83" spans="7:10" ht="15.75" customHeight="1" x14ac:dyDescent="0.25">
      <c r="G83" s="234"/>
      <c r="J83" s="14"/>
    </row>
    <row r="84" spans="7:10" ht="15.75" customHeight="1" x14ac:dyDescent="0.25">
      <c r="G84" s="234"/>
      <c r="J84" s="14"/>
    </row>
    <row r="85" spans="7:10" ht="15.75" customHeight="1" x14ac:dyDescent="0.25">
      <c r="G85" s="234"/>
      <c r="J85" s="14"/>
    </row>
    <row r="86" spans="7:10" ht="15.75" customHeight="1" x14ac:dyDescent="0.25">
      <c r="G86" s="234"/>
      <c r="J86" s="14"/>
    </row>
    <row r="87" spans="7:10" ht="15.75" customHeight="1" x14ac:dyDescent="0.25">
      <c r="G87" s="234"/>
      <c r="J87" s="14"/>
    </row>
    <row r="88" spans="7:10" ht="15.75" customHeight="1" x14ac:dyDescent="0.25">
      <c r="G88" s="234"/>
      <c r="J88" s="14"/>
    </row>
    <row r="89" spans="7:10" ht="15.75" customHeight="1" x14ac:dyDescent="0.25">
      <c r="G89" s="234"/>
      <c r="J89" s="14"/>
    </row>
    <row r="90" spans="7:10" ht="15.75" customHeight="1" x14ac:dyDescent="0.25">
      <c r="G90" s="234"/>
      <c r="J90" s="14"/>
    </row>
    <row r="91" spans="7:10" ht="15.75" customHeight="1" x14ac:dyDescent="0.25">
      <c r="G91" s="234"/>
      <c r="J91" s="14"/>
    </row>
    <row r="92" spans="7:10" ht="15.75" customHeight="1" x14ac:dyDescent="0.25">
      <c r="G92" s="234"/>
      <c r="J92" s="14"/>
    </row>
    <row r="93" spans="7:10" ht="15.75" customHeight="1" x14ac:dyDescent="0.25">
      <c r="G93" s="234"/>
      <c r="J93" s="14"/>
    </row>
    <row r="94" spans="7:10" ht="15.75" customHeight="1" x14ac:dyDescent="0.25">
      <c r="G94" s="234"/>
      <c r="J94" s="14"/>
    </row>
    <row r="95" spans="7:10" ht="15.75" customHeight="1" x14ac:dyDescent="0.25">
      <c r="G95" s="234"/>
      <c r="J95" s="14"/>
    </row>
    <row r="96" spans="7:10" ht="15.75" customHeight="1" x14ac:dyDescent="0.25">
      <c r="G96" s="234"/>
      <c r="J96" s="14"/>
    </row>
    <row r="97" spans="7:10" ht="15.75" customHeight="1" x14ac:dyDescent="0.25">
      <c r="G97" s="234"/>
      <c r="J97" s="14"/>
    </row>
    <row r="98" spans="7:10" ht="15.75" customHeight="1" x14ac:dyDescent="0.25">
      <c r="G98" s="234"/>
      <c r="J98" s="14"/>
    </row>
    <row r="99" spans="7:10" ht="15.75" customHeight="1" x14ac:dyDescent="0.25">
      <c r="G99" s="234"/>
      <c r="J99" s="14"/>
    </row>
    <row r="100" spans="7:10" ht="15.75" customHeight="1" x14ac:dyDescent="0.25">
      <c r="G100" s="234"/>
      <c r="J100" s="14"/>
    </row>
    <row r="101" spans="7:10" ht="15.75" customHeight="1" x14ac:dyDescent="0.25">
      <c r="G101" s="234"/>
      <c r="J101" s="14"/>
    </row>
    <row r="102" spans="7:10" ht="15.75" customHeight="1" x14ac:dyDescent="0.25">
      <c r="G102" s="234"/>
      <c r="J102" s="14"/>
    </row>
    <row r="103" spans="7:10" ht="15.75" customHeight="1" x14ac:dyDescent="0.25">
      <c r="G103" s="234"/>
      <c r="J103" s="14"/>
    </row>
    <row r="104" spans="7:10" ht="15.75" customHeight="1" x14ac:dyDescent="0.25">
      <c r="G104" s="234"/>
      <c r="J104" s="14"/>
    </row>
    <row r="105" spans="7:10" ht="15.75" customHeight="1" x14ac:dyDescent="0.25">
      <c r="G105" s="234"/>
      <c r="J105" s="14"/>
    </row>
    <row r="106" spans="7:10" ht="15.75" customHeight="1" x14ac:dyDescent="0.25">
      <c r="G106" s="234"/>
      <c r="J106" s="14"/>
    </row>
    <row r="107" spans="7:10" ht="15.75" customHeight="1" x14ac:dyDescent="0.25">
      <c r="G107" s="234"/>
      <c r="J107" s="14"/>
    </row>
    <row r="108" spans="7:10" ht="15.75" customHeight="1" x14ac:dyDescent="0.25">
      <c r="G108" s="234"/>
      <c r="J108" s="14"/>
    </row>
    <row r="109" spans="7:10" ht="15.75" customHeight="1" x14ac:dyDescent="0.25">
      <c r="G109" s="234"/>
      <c r="J109" s="14"/>
    </row>
    <row r="110" spans="7:10" ht="15.75" customHeight="1" x14ac:dyDescent="0.25">
      <c r="G110" s="234"/>
      <c r="J110" s="14"/>
    </row>
    <row r="111" spans="7:10" ht="15.75" customHeight="1" x14ac:dyDescent="0.25">
      <c r="G111" s="234"/>
      <c r="J111" s="14"/>
    </row>
    <row r="112" spans="7:10" ht="15.75" customHeight="1" x14ac:dyDescent="0.25">
      <c r="G112" s="234"/>
      <c r="J112" s="14"/>
    </row>
    <row r="113" spans="7:10" ht="15.75" customHeight="1" x14ac:dyDescent="0.25">
      <c r="G113" s="234"/>
      <c r="J113" s="14"/>
    </row>
    <row r="114" spans="7:10" ht="15.75" customHeight="1" x14ac:dyDescent="0.25">
      <c r="G114" s="234"/>
      <c r="J114" s="14"/>
    </row>
    <row r="115" spans="7:10" ht="15.75" customHeight="1" x14ac:dyDescent="0.25">
      <c r="G115" s="234"/>
      <c r="J115" s="14"/>
    </row>
    <row r="116" spans="7:10" ht="15.75" customHeight="1" x14ac:dyDescent="0.25">
      <c r="G116" s="234"/>
      <c r="J116" s="14"/>
    </row>
    <row r="117" spans="7:10" ht="15.75" customHeight="1" x14ac:dyDescent="0.25">
      <c r="G117" s="234"/>
      <c r="J117" s="14"/>
    </row>
    <row r="118" spans="7:10" ht="15.75" customHeight="1" x14ac:dyDescent="0.25">
      <c r="G118" s="234"/>
      <c r="J118" s="14"/>
    </row>
    <row r="119" spans="7:10" ht="15.75" customHeight="1" x14ac:dyDescent="0.25">
      <c r="G119" s="234"/>
      <c r="J119" s="14"/>
    </row>
    <row r="120" spans="7:10" ht="15.75" customHeight="1" x14ac:dyDescent="0.25">
      <c r="G120" s="234"/>
      <c r="J120" s="14"/>
    </row>
    <row r="121" spans="7:10" ht="15.75" customHeight="1" x14ac:dyDescent="0.25">
      <c r="G121" s="234"/>
      <c r="J121" s="14"/>
    </row>
    <row r="122" spans="7:10" ht="15.75" customHeight="1" x14ac:dyDescent="0.25">
      <c r="G122" s="234"/>
      <c r="J122" s="14"/>
    </row>
    <row r="123" spans="7:10" ht="15.75" customHeight="1" x14ac:dyDescent="0.25">
      <c r="G123" s="234"/>
      <c r="J123" s="14"/>
    </row>
    <row r="124" spans="7:10" ht="15.75" customHeight="1" x14ac:dyDescent="0.25">
      <c r="G124" s="234"/>
      <c r="J124" s="14"/>
    </row>
    <row r="125" spans="7:10" ht="15.75" customHeight="1" x14ac:dyDescent="0.25">
      <c r="G125" s="234"/>
      <c r="J125" s="14"/>
    </row>
    <row r="126" spans="7:10" ht="15.75" customHeight="1" x14ac:dyDescent="0.25">
      <c r="G126" s="234"/>
      <c r="J126" s="14"/>
    </row>
    <row r="127" spans="7:10" ht="15.75" customHeight="1" x14ac:dyDescent="0.25">
      <c r="G127" s="234"/>
      <c r="J127" s="14"/>
    </row>
    <row r="128" spans="7:10" ht="15.75" customHeight="1" x14ac:dyDescent="0.25">
      <c r="G128" s="234"/>
      <c r="J128" s="14"/>
    </row>
    <row r="129" spans="7:10" ht="15.75" customHeight="1" x14ac:dyDescent="0.25">
      <c r="G129" s="234"/>
      <c r="J129" s="14"/>
    </row>
    <row r="130" spans="7:10" ht="15.75" customHeight="1" x14ac:dyDescent="0.25">
      <c r="G130" s="234"/>
      <c r="J130" s="14"/>
    </row>
    <row r="131" spans="7:10" ht="15.75" customHeight="1" x14ac:dyDescent="0.25">
      <c r="G131" s="234"/>
      <c r="J131" s="14"/>
    </row>
    <row r="132" spans="7:10" ht="15.75" customHeight="1" x14ac:dyDescent="0.25">
      <c r="G132" s="234"/>
      <c r="J132" s="14"/>
    </row>
    <row r="133" spans="7:10" ht="15.75" customHeight="1" x14ac:dyDescent="0.25">
      <c r="G133" s="234"/>
      <c r="J133" s="14"/>
    </row>
    <row r="134" spans="7:10" ht="15.75" customHeight="1" x14ac:dyDescent="0.25">
      <c r="G134" s="234"/>
      <c r="J134" s="14"/>
    </row>
    <row r="135" spans="7:10" ht="15.75" customHeight="1" x14ac:dyDescent="0.25">
      <c r="G135" s="234"/>
      <c r="J135" s="14"/>
    </row>
    <row r="136" spans="7:10" ht="15.75" customHeight="1" x14ac:dyDescent="0.25">
      <c r="G136" s="234"/>
      <c r="J136" s="14"/>
    </row>
    <row r="137" spans="7:10" ht="15.75" customHeight="1" x14ac:dyDescent="0.25">
      <c r="G137" s="234"/>
      <c r="J137" s="14"/>
    </row>
    <row r="138" spans="7:10" ht="15.75" customHeight="1" x14ac:dyDescent="0.25">
      <c r="G138" s="234"/>
      <c r="J138" s="14"/>
    </row>
    <row r="139" spans="7:10" ht="15.75" customHeight="1" x14ac:dyDescent="0.25">
      <c r="G139" s="234"/>
      <c r="J139" s="14"/>
    </row>
    <row r="140" spans="7:10" ht="15.75" customHeight="1" x14ac:dyDescent="0.25">
      <c r="G140" s="234"/>
      <c r="J140" s="14"/>
    </row>
    <row r="141" spans="7:10" ht="15.75" customHeight="1" x14ac:dyDescent="0.25">
      <c r="G141" s="234"/>
      <c r="J141" s="14"/>
    </row>
    <row r="142" spans="7:10" ht="15.75" customHeight="1" x14ac:dyDescent="0.25">
      <c r="G142" s="234"/>
      <c r="J142" s="14"/>
    </row>
    <row r="143" spans="7:10" ht="15.75" customHeight="1" x14ac:dyDescent="0.25">
      <c r="G143" s="234"/>
      <c r="J143" s="14"/>
    </row>
    <row r="144" spans="7:10" ht="15.75" customHeight="1" x14ac:dyDescent="0.25">
      <c r="G144" s="234"/>
      <c r="J144" s="14"/>
    </row>
    <row r="145" spans="7:10" ht="15.75" customHeight="1" x14ac:dyDescent="0.25">
      <c r="G145" s="234"/>
      <c r="J145" s="14"/>
    </row>
    <row r="146" spans="7:10" ht="15.75" customHeight="1" x14ac:dyDescent="0.25">
      <c r="G146" s="234"/>
      <c r="J146" s="14"/>
    </row>
    <row r="147" spans="7:10" ht="15.75" customHeight="1" x14ac:dyDescent="0.25">
      <c r="G147" s="234"/>
      <c r="J147" s="14"/>
    </row>
    <row r="148" spans="7:10" ht="15.75" customHeight="1" x14ac:dyDescent="0.25">
      <c r="G148" s="234"/>
      <c r="J148" s="14"/>
    </row>
    <row r="149" spans="7:10" ht="15.75" customHeight="1" x14ac:dyDescent="0.25">
      <c r="G149" s="234"/>
      <c r="J149" s="14"/>
    </row>
    <row r="150" spans="7:10" ht="15.75" customHeight="1" x14ac:dyDescent="0.25">
      <c r="G150" s="234"/>
      <c r="J150" s="14"/>
    </row>
    <row r="151" spans="7:10" ht="15.75" customHeight="1" x14ac:dyDescent="0.25">
      <c r="G151" s="234"/>
      <c r="J151" s="14"/>
    </row>
    <row r="152" spans="7:10" ht="15.75" customHeight="1" x14ac:dyDescent="0.25">
      <c r="G152" s="234"/>
      <c r="J152" s="14"/>
    </row>
    <row r="153" spans="7:10" ht="15.75" customHeight="1" x14ac:dyDescent="0.25">
      <c r="G153" s="234"/>
      <c r="J153" s="14"/>
    </row>
    <row r="154" spans="7:10" ht="15.75" customHeight="1" x14ac:dyDescent="0.25">
      <c r="G154" s="234"/>
      <c r="J154" s="14"/>
    </row>
    <row r="155" spans="7:10" ht="15.75" customHeight="1" x14ac:dyDescent="0.25">
      <c r="G155" s="234"/>
      <c r="J155" s="14"/>
    </row>
    <row r="156" spans="7:10" ht="15.75" customHeight="1" x14ac:dyDescent="0.25">
      <c r="G156" s="234"/>
      <c r="J156" s="14"/>
    </row>
    <row r="157" spans="7:10" ht="15.75" customHeight="1" x14ac:dyDescent="0.25">
      <c r="G157" s="234"/>
      <c r="J157" s="14"/>
    </row>
    <row r="158" spans="7:10" ht="15.75" customHeight="1" x14ac:dyDescent="0.25">
      <c r="G158" s="234"/>
      <c r="J158" s="14"/>
    </row>
    <row r="159" spans="7:10" ht="15.75" customHeight="1" x14ac:dyDescent="0.25">
      <c r="G159" s="234"/>
      <c r="J159" s="14"/>
    </row>
    <row r="160" spans="7:10" ht="15.75" customHeight="1" x14ac:dyDescent="0.25">
      <c r="G160" s="234"/>
      <c r="J160" s="14"/>
    </row>
    <row r="161" spans="7:10" ht="15.75" customHeight="1" x14ac:dyDescent="0.25">
      <c r="G161" s="234"/>
      <c r="J161" s="14"/>
    </row>
    <row r="162" spans="7:10" ht="15.75" customHeight="1" x14ac:dyDescent="0.25">
      <c r="G162" s="234"/>
      <c r="J162" s="14"/>
    </row>
    <row r="163" spans="7:10" ht="15.75" customHeight="1" x14ac:dyDescent="0.25">
      <c r="G163" s="234"/>
      <c r="J163" s="14"/>
    </row>
    <row r="164" spans="7:10" ht="15.75" customHeight="1" x14ac:dyDescent="0.25">
      <c r="G164" s="234"/>
      <c r="J164" s="14"/>
    </row>
    <row r="165" spans="7:10" ht="15.75" customHeight="1" x14ac:dyDescent="0.25">
      <c r="G165" s="234"/>
      <c r="J165" s="14"/>
    </row>
    <row r="166" spans="7:10" ht="15.75" customHeight="1" x14ac:dyDescent="0.25">
      <c r="G166" s="234"/>
      <c r="J166" s="14"/>
    </row>
    <row r="167" spans="7:10" ht="15.75" customHeight="1" x14ac:dyDescent="0.25">
      <c r="G167" s="234"/>
      <c r="J167" s="14"/>
    </row>
    <row r="168" spans="7:10" ht="15.75" customHeight="1" x14ac:dyDescent="0.25">
      <c r="G168" s="234"/>
      <c r="J168" s="14"/>
    </row>
    <row r="169" spans="7:10" ht="15.75" customHeight="1" x14ac:dyDescent="0.25">
      <c r="G169" s="234"/>
      <c r="J169" s="14"/>
    </row>
    <row r="170" spans="7:10" ht="15.75" customHeight="1" x14ac:dyDescent="0.25">
      <c r="G170" s="234"/>
      <c r="J170" s="14"/>
    </row>
    <row r="171" spans="7:10" ht="15.75" customHeight="1" x14ac:dyDescent="0.25">
      <c r="G171" s="234"/>
      <c r="J171" s="14"/>
    </row>
    <row r="172" spans="7:10" ht="15.75" customHeight="1" x14ac:dyDescent="0.25">
      <c r="G172" s="234"/>
      <c r="J172" s="14"/>
    </row>
    <row r="173" spans="7:10" ht="15.75" customHeight="1" x14ac:dyDescent="0.25">
      <c r="G173" s="234"/>
      <c r="J173" s="14"/>
    </row>
    <row r="174" spans="7:10" ht="15.75" customHeight="1" x14ac:dyDescent="0.25">
      <c r="G174" s="234"/>
      <c r="J174" s="14"/>
    </row>
    <row r="175" spans="7:10" ht="15.75" customHeight="1" x14ac:dyDescent="0.25">
      <c r="G175" s="234"/>
      <c r="J175" s="14"/>
    </row>
    <row r="176" spans="7:10" ht="15.75" customHeight="1" x14ac:dyDescent="0.25">
      <c r="G176" s="234"/>
      <c r="J176" s="14"/>
    </row>
    <row r="177" spans="7:10" ht="15.75" customHeight="1" x14ac:dyDescent="0.25">
      <c r="G177" s="234"/>
      <c r="J177" s="14"/>
    </row>
    <row r="178" spans="7:10" ht="15.75" customHeight="1" x14ac:dyDescent="0.25">
      <c r="G178" s="234"/>
      <c r="J178" s="14"/>
    </row>
    <row r="179" spans="7:10" ht="15.75" customHeight="1" x14ac:dyDescent="0.25">
      <c r="G179" s="234"/>
      <c r="J179" s="14"/>
    </row>
    <row r="180" spans="7:10" ht="15.75" customHeight="1" x14ac:dyDescent="0.25">
      <c r="G180" s="234"/>
      <c r="J180" s="14"/>
    </row>
    <row r="181" spans="7:10" ht="15.75" customHeight="1" x14ac:dyDescent="0.25">
      <c r="G181" s="234"/>
      <c r="J181" s="14"/>
    </row>
    <row r="182" spans="7:10" ht="15.75" customHeight="1" x14ac:dyDescent="0.25">
      <c r="G182" s="234"/>
      <c r="J182" s="14"/>
    </row>
    <row r="183" spans="7:10" ht="15.75" customHeight="1" x14ac:dyDescent="0.25">
      <c r="G183" s="234"/>
      <c r="J183" s="14"/>
    </row>
    <row r="184" spans="7:10" ht="15.75" customHeight="1" x14ac:dyDescent="0.25">
      <c r="G184" s="234"/>
      <c r="J184" s="14"/>
    </row>
    <row r="185" spans="7:10" ht="15.75" customHeight="1" x14ac:dyDescent="0.25">
      <c r="G185" s="234"/>
      <c r="J185" s="14"/>
    </row>
    <row r="186" spans="7:10" ht="15.75" customHeight="1" x14ac:dyDescent="0.25">
      <c r="G186" s="234"/>
      <c r="J186" s="14"/>
    </row>
    <row r="187" spans="7:10" ht="15.75" customHeight="1" x14ac:dyDescent="0.25">
      <c r="G187" s="234"/>
      <c r="J187" s="14"/>
    </row>
    <row r="188" spans="7:10" ht="15.75" customHeight="1" x14ac:dyDescent="0.25">
      <c r="G188" s="234"/>
      <c r="J188" s="14"/>
    </row>
    <row r="189" spans="7:10" ht="15.75" customHeight="1" x14ac:dyDescent="0.25">
      <c r="G189" s="234"/>
      <c r="J189" s="14"/>
    </row>
    <row r="190" spans="7:10" ht="15.75" customHeight="1" x14ac:dyDescent="0.25">
      <c r="G190" s="234"/>
      <c r="J190" s="14"/>
    </row>
    <row r="191" spans="7:10" ht="15.75" customHeight="1" x14ac:dyDescent="0.25">
      <c r="G191" s="234"/>
      <c r="J191" s="14"/>
    </row>
    <row r="192" spans="7:10" ht="15.75" customHeight="1" x14ac:dyDescent="0.25">
      <c r="G192" s="234"/>
      <c r="J192" s="14"/>
    </row>
    <row r="193" spans="7:10" ht="15.75" customHeight="1" x14ac:dyDescent="0.25">
      <c r="G193" s="234"/>
      <c r="J193" s="14"/>
    </row>
    <row r="194" spans="7:10" ht="15.75" customHeight="1" x14ac:dyDescent="0.25">
      <c r="G194" s="234"/>
      <c r="J194" s="14"/>
    </row>
    <row r="195" spans="7:10" ht="15.75" customHeight="1" x14ac:dyDescent="0.25">
      <c r="G195" s="234"/>
      <c r="J195" s="14"/>
    </row>
    <row r="196" spans="7:10" ht="15.75" customHeight="1" x14ac:dyDescent="0.25">
      <c r="G196" s="234"/>
      <c r="J196" s="14"/>
    </row>
    <row r="197" spans="7:10" ht="15.75" customHeight="1" x14ac:dyDescent="0.25">
      <c r="G197" s="234"/>
      <c r="J197" s="14"/>
    </row>
    <row r="198" spans="7:10" ht="15.75" customHeight="1" x14ac:dyDescent="0.25">
      <c r="G198" s="234"/>
      <c r="J198" s="14"/>
    </row>
    <row r="199" spans="7:10" ht="15.75" customHeight="1" x14ac:dyDescent="0.25">
      <c r="G199" s="234"/>
      <c r="J199" s="14"/>
    </row>
    <row r="200" spans="7:10" ht="15.75" customHeight="1" x14ac:dyDescent="0.25">
      <c r="G200" s="234"/>
      <c r="J200" s="14"/>
    </row>
    <row r="201" spans="7:10" ht="15.75" customHeight="1" x14ac:dyDescent="0.25">
      <c r="G201" s="234"/>
      <c r="J201" s="14"/>
    </row>
    <row r="202" spans="7:10" ht="15.75" customHeight="1" x14ac:dyDescent="0.25">
      <c r="G202" s="234"/>
      <c r="J202" s="14"/>
    </row>
    <row r="203" spans="7:10" ht="15.75" customHeight="1" x14ac:dyDescent="0.25">
      <c r="G203" s="234"/>
      <c r="J203" s="14"/>
    </row>
    <row r="204" spans="7:10" ht="15.75" customHeight="1" x14ac:dyDescent="0.25">
      <c r="G204" s="234"/>
      <c r="J204" s="14"/>
    </row>
    <row r="205" spans="7:10" ht="15.75" customHeight="1" x14ac:dyDescent="0.25">
      <c r="G205" s="234"/>
      <c r="J205" s="14"/>
    </row>
    <row r="206" spans="7:10" ht="15.75" customHeight="1" x14ac:dyDescent="0.25">
      <c r="G206" s="234"/>
      <c r="J206" s="14"/>
    </row>
    <row r="207" spans="7:10" ht="15.75" customHeight="1" x14ac:dyDescent="0.25">
      <c r="G207" s="234"/>
      <c r="J207" s="14"/>
    </row>
    <row r="208" spans="7:10" ht="15.75" customHeight="1" x14ac:dyDescent="0.25">
      <c r="G208" s="234"/>
      <c r="J208" s="14"/>
    </row>
    <row r="209" spans="7:10" ht="15.75" customHeight="1" x14ac:dyDescent="0.25">
      <c r="G209" s="234"/>
      <c r="J209" s="14"/>
    </row>
    <row r="210" spans="7:10" ht="15.75" customHeight="1" x14ac:dyDescent="0.25">
      <c r="G210" s="234"/>
      <c r="J210" s="14"/>
    </row>
    <row r="211" spans="7:10" ht="15.75" customHeight="1" x14ac:dyDescent="0.25">
      <c r="G211" s="234"/>
      <c r="J211" s="14"/>
    </row>
    <row r="212" spans="7:10" ht="15.75" customHeight="1" x14ac:dyDescent="0.25">
      <c r="G212" s="234"/>
      <c r="J212" s="14"/>
    </row>
    <row r="213" spans="7:10" ht="15.75" customHeight="1" x14ac:dyDescent="0.25">
      <c r="G213" s="234"/>
      <c r="J213" s="14"/>
    </row>
    <row r="214" spans="7:10" ht="15.75" customHeight="1" x14ac:dyDescent="0.25">
      <c r="G214" s="234"/>
      <c r="J214" s="14"/>
    </row>
    <row r="215" spans="7:10" ht="15.75" customHeight="1" x14ac:dyDescent="0.25">
      <c r="G215" s="234"/>
      <c r="J215" s="14"/>
    </row>
    <row r="216" spans="7:10" ht="15.75" customHeight="1" x14ac:dyDescent="0.25">
      <c r="G216" s="234"/>
      <c r="J216" s="14"/>
    </row>
    <row r="217" spans="7:10" ht="15.75" customHeight="1" x14ac:dyDescent="0.25">
      <c r="G217" s="234"/>
      <c r="J217" s="14"/>
    </row>
    <row r="218" spans="7:10" ht="15.75" customHeight="1" x14ac:dyDescent="0.25">
      <c r="G218" s="234"/>
      <c r="J218" s="14"/>
    </row>
    <row r="219" spans="7:10" ht="15.75" customHeight="1" x14ac:dyDescent="0.25">
      <c r="G219" s="234"/>
      <c r="J219" s="14"/>
    </row>
    <row r="220" spans="7:10" ht="15.75" customHeight="1" x14ac:dyDescent="0.25">
      <c r="G220" s="234"/>
      <c r="J220" s="14"/>
    </row>
    <row r="221" spans="7:10" ht="15.75" customHeight="1" x14ac:dyDescent="0.25">
      <c r="G221" s="234"/>
      <c r="J221" s="14"/>
    </row>
    <row r="222" spans="7:10" ht="15.75" customHeight="1" x14ac:dyDescent="0.25">
      <c r="G222" s="234"/>
      <c r="J222" s="14"/>
    </row>
    <row r="223" spans="7:10" ht="15.75" customHeight="1" x14ac:dyDescent="0.25">
      <c r="G223" s="234"/>
      <c r="J223" s="14"/>
    </row>
    <row r="224" spans="7:10" ht="15.75" customHeight="1" x14ac:dyDescent="0.25">
      <c r="G224" s="234"/>
      <c r="J224" s="14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9:D24" numberStoredAsText="1"/>
    <ignoredError sqref="F1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CCFF"/>
  </sheetPr>
  <dimension ref="A1:M963"/>
  <sheetViews>
    <sheetView workbookViewId="0">
      <pane xSplit="6" topLeftCell="G1" activePane="topRight" state="frozen"/>
      <selection pane="topRight" activeCell="L49" sqref="L49"/>
    </sheetView>
  </sheetViews>
  <sheetFormatPr baseColWidth="10" defaultColWidth="14.42578125" defaultRowHeight="15" customHeight="1" x14ac:dyDescent="0.25"/>
  <cols>
    <col min="1" max="1" width="1.85546875" customWidth="1"/>
    <col min="2" max="2" width="4.28515625" customWidth="1"/>
    <col min="3" max="3" width="5.7109375" customWidth="1"/>
    <col min="4" max="4" width="4.7109375" customWidth="1"/>
    <col min="5" max="5" width="78.28515625" customWidth="1"/>
    <col min="6" max="6" width="20" customWidth="1"/>
    <col min="7" max="7" width="16.5703125" customWidth="1"/>
    <col min="8" max="8" width="17.5703125" customWidth="1"/>
    <col min="9" max="9" width="16.5703125" customWidth="1"/>
    <col min="10" max="11" width="15.28515625" customWidth="1"/>
    <col min="12" max="12" width="16.7109375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25">
      <c r="A2" s="1"/>
      <c r="B2" s="373"/>
      <c r="C2" s="372"/>
      <c r="D2" s="1"/>
      <c r="E2" s="255" t="s">
        <v>0</v>
      </c>
      <c r="F2" s="364"/>
      <c r="G2" s="218"/>
      <c r="H2" s="218"/>
      <c r="I2" s="218"/>
      <c r="J2" s="218"/>
      <c r="K2" s="218"/>
      <c r="L2" s="218"/>
    </row>
    <row r="3" spans="1:13" x14ac:dyDescent="0.25">
      <c r="A3" s="1"/>
      <c r="B3" s="373"/>
      <c r="C3" s="372"/>
      <c r="D3" s="1"/>
      <c r="E3" s="256" t="s">
        <v>82</v>
      </c>
      <c r="F3" s="218"/>
      <c r="G3" s="218"/>
      <c r="H3" s="218"/>
      <c r="I3" s="218"/>
      <c r="J3" s="218"/>
      <c r="K3" s="218"/>
      <c r="L3" s="218"/>
    </row>
    <row r="4" spans="1:13" x14ac:dyDescent="0.25">
      <c r="A4" s="1"/>
      <c r="B4" s="1"/>
      <c r="C4" s="1"/>
      <c r="D4" s="1"/>
      <c r="E4" s="256" t="s">
        <v>2</v>
      </c>
      <c r="F4" s="218"/>
      <c r="G4" s="218"/>
      <c r="H4" s="218"/>
      <c r="I4" s="218"/>
      <c r="J4" s="218"/>
      <c r="K4" s="218"/>
      <c r="L4" s="218"/>
    </row>
    <row r="5" spans="1:13" x14ac:dyDescent="0.25">
      <c r="A5" s="1"/>
      <c r="B5" s="1"/>
      <c r="C5" s="6"/>
      <c r="D5" s="6"/>
      <c r="E5" s="5" t="s">
        <v>214</v>
      </c>
      <c r="G5" s="1"/>
      <c r="H5" s="1"/>
      <c r="I5" s="1"/>
      <c r="K5" s="1"/>
      <c r="L5" s="1"/>
    </row>
    <row r="6" spans="1:13" x14ac:dyDescent="0.25">
      <c r="A6" s="1"/>
      <c r="B6" s="1"/>
      <c r="C6" s="6"/>
      <c r="D6" s="6"/>
      <c r="E6" s="5"/>
      <c r="F6" s="68" t="s">
        <v>83</v>
      </c>
      <c r="G6" s="69">
        <v>45721</v>
      </c>
      <c r="H6" s="69">
        <v>45680</v>
      </c>
      <c r="I6" s="69">
        <v>45730</v>
      </c>
      <c r="J6" s="69">
        <v>45721</v>
      </c>
      <c r="K6" s="69">
        <v>45726</v>
      </c>
      <c r="L6" s="69">
        <v>45712</v>
      </c>
      <c r="M6" s="69">
        <v>45730</v>
      </c>
    </row>
    <row r="7" spans="1:13" ht="55.5" customHeight="1" x14ac:dyDescent="0.25">
      <c r="A7" s="1"/>
      <c r="B7" s="1"/>
      <c r="C7" s="1"/>
      <c r="D7" s="1"/>
      <c r="E7" s="1"/>
      <c r="F7" s="257" t="s">
        <v>85</v>
      </c>
      <c r="G7" s="258" t="s">
        <v>215</v>
      </c>
      <c r="H7" s="259" t="s">
        <v>216</v>
      </c>
      <c r="I7" s="340" t="s">
        <v>217</v>
      </c>
      <c r="J7" s="260" t="s">
        <v>218</v>
      </c>
      <c r="K7" s="259" t="s">
        <v>219</v>
      </c>
      <c r="L7" s="259" t="s">
        <v>277</v>
      </c>
      <c r="M7" s="260" t="s">
        <v>220</v>
      </c>
    </row>
    <row r="8" spans="1:13" ht="15.75" customHeight="1" x14ac:dyDescent="0.25">
      <c r="A8" s="170"/>
      <c r="B8" s="390" t="s">
        <v>4</v>
      </c>
      <c r="C8" s="390" t="s">
        <v>5</v>
      </c>
      <c r="D8" s="390" t="s">
        <v>6</v>
      </c>
      <c r="E8" s="390" t="s">
        <v>90</v>
      </c>
      <c r="F8" s="390" t="s">
        <v>91</v>
      </c>
      <c r="G8" s="261" t="s">
        <v>221</v>
      </c>
      <c r="H8" s="262" t="s">
        <v>93</v>
      </c>
      <c r="I8" s="72" t="s">
        <v>276</v>
      </c>
      <c r="J8" s="72" t="s">
        <v>221</v>
      </c>
      <c r="K8" s="72" t="s">
        <v>94</v>
      </c>
      <c r="L8" s="72" t="s">
        <v>278</v>
      </c>
      <c r="M8" s="72" t="s">
        <v>96</v>
      </c>
    </row>
    <row r="9" spans="1:13" x14ac:dyDescent="0.25">
      <c r="A9" s="170"/>
      <c r="B9" s="376"/>
      <c r="C9" s="376"/>
      <c r="D9" s="376"/>
      <c r="E9" s="376"/>
      <c r="F9" s="376"/>
      <c r="G9" s="263" t="s">
        <v>222</v>
      </c>
      <c r="H9" s="75" t="s">
        <v>98</v>
      </c>
      <c r="I9" s="75" t="s">
        <v>100</v>
      </c>
      <c r="J9" s="75" t="s">
        <v>222</v>
      </c>
      <c r="K9" s="75" t="s">
        <v>99</v>
      </c>
      <c r="L9" s="75" t="s">
        <v>279</v>
      </c>
      <c r="M9" s="75" t="s">
        <v>102</v>
      </c>
    </row>
    <row r="10" spans="1:13" x14ac:dyDescent="0.25">
      <c r="A10" s="170"/>
      <c r="B10" s="376"/>
      <c r="C10" s="376"/>
      <c r="D10" s="376"/>
      <c r="E10" s="376"/>
      <c r="F10" s="376"/>
      <c r="G10" s="263" t="s">
        <v>223</v>
      </c>
      <c r="H10" s="264"/>
      <c r="I10" s="75" t="s">
        <v>224</v>
      </c>
      <c r="J10" s="75" t="s">
        <v>107</v>
      </c>
      <c r="K10" s="75" t="s">
        <v>104</v>
      </c>
      <c r="L10" s="335"/>
      <c r="M10" s="75" t="s">
        <v>106</v>
      </c>
    </row>
    <row r="11" spans="1:13" ht="25.5" customHeight="1" x14ac:dyDescent="0.25">
      <c r="A11" s="170"/>
      <c r="B11" s="378"/>
      <c r="C11" s="378"/>
      <c r="D11" s="378"/>
      <c r="E11" s="378"/>
      <c r="F11" s="378"/>
      <c r="G11" s="265" t="s">
        <v>225</v>
      </c>
      <c r="H11" s="265"/>
      <c r="I11" s="79" t="s">
        <v>110</v>
      </c>
      <c r="J11" s="79" t="s">
        <v>112</v>
      </c>
      <c r="K11" s="79" t="s">
        <v>109</v>
      </c>
      <c r="L11" s="336"/>
      <c r="M11" s="79" t="s">
        <v>111</v>
      </c>
    </row>
    <row r="12" spans="1:13" x14ac:dyDescent="0.25">
      <c r="A12" s="170"/>
      <c r="B12" s="125"/>
      <c r="C12" s="125"/>
      <c r="D12" s="185"/>
      <c r="E12" s="266" t="s">
        <v>113</v>
      </c>
      <c r="F12" s="267">
        <f t="shared" ref="F12:M12" si="0">+F13</f>
        <v>-49169362</v>
      </c>
      <c r="G12" s="357">
        <f t="shared" si="0"/>
        <v>0</v>
      </c>
      <c r="H12" s="357">
        <f t="shared" si="0"/>
        <v>-5124472</v>
      </c>
      <c r="I12" s="357">
        <f t="shared" si="0"/>
        <v>-1550570</v>
      </c>
      <c r="J12" s="357">
        <f t="shared" si="0"/>
        <v>0</v>
      </c>
      <c r="K12" s="268">
        <f t="shared" si="0"/>
        <v>-1102000</v>
      </c>
      <c r="L12" s="268">
        <f t="shared" si="0"/>
        <v>-41272320</v>
      </c>
      <c r="M12" s="268">
        <f t="shared" si="0"/>
        <v>-120000</v>
      </c>
    </row>
    <row r="13" spans="1:13" x14ac:dyDescent="0.25">
      <c r="A13" s="176"/>
      <c r="B13" s="189" t="s">
        <v>30</v>
      </c>
      <c r="C13" s="189" t="s">
        <v>14</v>
      </c>
      <c r="D13" s="189" t="s">
        <v>15</v>
      </c>
      <c r="E13" s="189" t="s">
        <v>31</v>
      </c>
      <c r="F13" s="269">
        <f>SUM(G13:M13)</f>
        <v>-49169362</v>
      </c>
      <c r="G13" s="270">
        <f t="shared" ref="G13:M13" si="1">+G14</f>
        <v>0</v>
      </c>
      <c r="H13" s="271">
        <f t="shared" si="1"/>
        <v>-5124472</v>
      </c>
      <c r="I13" s="272">
        <f t="shared" si="1"/>
        <v>-1550570</v>
      </c>
      <c r="J13" s="272">
        <f t="shared" si="1"/>
        <v>0</v>
      </c>
      <c r="K13" s="273">
        <f t="shared" si="1"/>
        <v>-1102000</v>
      </c>
      <c r="L13" s="273">
        <f t="shared" si="1"/>
        <v>-41272320</v>
      </c>
      <c r="M13" s="273">
        <f t="shared" si="1"/>
        <v>-120000</v>
      </c>
    </row>
    <row r="14" spans="1:13" x14ac:dyDescent="0.25">
      <c r="A14" s="170"/>
      <c r="B14" s="94"/>
      <c r="C14" s="94" t="s">
        <v>24</v>
      </c>
      <c r="D14" s="94" t="s">
        <v>15</v>
      </c>
      <c r="E14" s="94" t="s">
        <v>32</v>
      </c>
      <c r="F14" s="96">
        <f>SUM(G14:M14)</f>
        <v>-49169362</v>
      </c>
      <c r="G14" s="110">
        <v>0</v>
      </c>
      <c r="H14" s="274">
        <v>-5124472</v>
      </c>
      <c r="I14" s="110">
        <v>-1550570</v>
      </c>
      <c r="J14" s="275">
        <v>0</v>
      </c>
      <c r="K14" s="276">
        <v>-1102000</v>
      </c>
      <c r="L14" s="337">
        <v>-41272320</v>
      </c>
      <c r="M14" s="276">
        <v>-120000</v>
      </c>
    </row>
    <row r="15" spans="1:13" ht="15.75" customHeight="1" x14ac:dyDescent="0.25">
      <c r="A15" s="170"/>
      <c r="B15" s="277"/>
      <c r="C15" s="277"/>
      <c r="D15" s="278"/>
      <c r="E15" s="279" t="s">
        <v>116</v>
      </c>
      <c r="F15" s="280">
        <f>+F16+F44+F53+F42+F51</f>
        <v>-49169362</v>
      </c>
      <c r="G15" s="281">
        <f t="shared" ref="G15:M15" si="2">+G44+G51+G53</f>
        <v>0</v>
      </c>
      <c r="H15" s="281">
        <f t="shared" si="2"/>
        <v>-5124472</v>
      </c>
      <c r="I15" s="281">
        <f t="shared" si="2"/>
        <v>-1550570</v>
      </c>
      <c r="J15" s="281">
        <f t="shared" si="2"/>
        <v>0</v>
      </c>
      <c r="K15" s="282">
        <f t="shared" si="2"/>
        <v>-1102000</v>
      </c>
      <c r="L15" s="282">
        <f t="shared" si="2"/>
        <v>-41272320</v>
      </c>
      <c r="M15" s="282">
        <f t="shared" si="2"/>
        <v>-120000</v>
      </c>
    </row>
    <row r="16" spans="1:13" ht="15.75" hidden="1" customHeight="1" x14ac:dyDescent="0.25">
      <c r="A16" s="176"/>
      <c r="B16" s="86" t="s">
        <v>52</v>
      </c>
      <c r="C16" s="86" t="s">
        <v>14</v>
      </c>
      <c r="D16" s="86" t="s">
        <v>15</v>
      </c>
      <c r="E16" s="86" t="s">
        <v>16</v>
      </c>
      <c r="F16" s="88">
        <f>+F17</f>
        <v>0</v>
      </c>
      <c r="G16" s="283"/>
      <c r="H16" s="93"/>
      <c r="I16" s="93"/>
      <c r="J16" s="101"/>
      <c r="K16" s="93"/>
      <c r="L16" s="338"/>
      <c r="M16" s="93"/>
    </row>
    <row r="17" spans="1:13" ht="15.75" hidden="1" customHeight="1" x14ac:dyDescent="0.25">
      <c r="A17" s="170"/>
      <c r="B17" s="94"/>
      <c r="C17" s="94" t="s">
        <v>26</v>
      </c>
      <c r="D17" s="94" t="s">
        <v>15</v>
      </c>
      <c r="E17" s="94" t="s">
        <v>190</v>
      </c>
      <c r="F17" s="96">
        <f>SUM(F18:F41)</f>
        <v>0</v>
      </c>
      <c r="G17" s="283"/>
      <c r="H17" s="93"/>
      <c r="I17" s="93"/>
      <c r="J17" s="101"/>
      <c r="K17" s="93"/>
      <c r="L17" s="338"/>
      <c r="M17" s="93"/>
    </row>
    <row r="18" spans="1:13" ht="15.75" hidden="1" customHeight="1" x14ac:dyDescent="0.25">
      <c r="A18" s="170"/>
      <c r="B18" s="94"/>
      <c r="C18" s="94"/>
      <c r="D18" s="94" t="s">
        <v>191</v>
      </c>
      <c r="E18" s="94" t="s">
        <v>192</v>
      </c>
      <c r="F18" s="96">
        <f t="shared" ref="F18:F41" si="3">SUM(G18:L18)</f>
        <v>0</v>
      </c>
      <c r="G18" s="283"/>
      <c r="H18" s="93"/>
      <c r="I18" s="93"/>
      <c r="J18" s="101"/>
      <c r="K18" s="93"/>
      <c r="L18" s="338"/>
      <c r="M18" s="93"/>
    </row>
    <row r="19" spans="1:13" ht="15.75" hidden="1" customHeight="1" x14ac:dyDescent="0.25">
      <c r="A19" s="170"/>
      <c r="B19" s="94"/>
      <c r="C19" s="94"/>
      <c r="D19" s="94" t="s">
        <v>226</v>
      </c>
      <c r="E19" s="94" t="s">
        <v>195</v>
      </c>
      <c r="F19" s="284">
        <f t="shared" si="3"/>
        <v>0</v>
      </c>
      <c r="G19" s="283"/>
      <c r="H19" s="93"/>
      <c r="I19" s="93"/>
      <c r="J19" s="101"/>
      <c r="K19" s="93"/>
      <c r="L19" s="338"/>
      <c r="M19" s="93"/>
    </row>
    <row r="20" spans="1:13" ht="15.75" hidden="1" customHeight="1" x14ac:dyDescent="0.25">
      <c r="A20" s="170"/>
      <c r="B20" s="94"/>
      <c r="C20" s="94"/>
      <c r="D20" s="94" t="s">
        <v>126</v>
      </c>
      <c r="E20" s="94" t="s">
        <v>227</v>
      </c>
      <c r="F20" s="284">
        <f t="shared" si="3"/>
        <v>0</v>
      </c>
      <c r="G20" s="283"/>
      <c r="H20" s="93"/>
      <c r="I20" s="93"/>
      <c r="J20" s="101"/>
      <c r="K20" s="93"/>
      <c r="L20" s="338"/>
      <c r="M20" s="93"/>
    </row>
    <row r="21" spans="1:13" ht="15.75" hidden="1" customHeight="1" x14ac:dyDescent="0.25">
      <c r="A21" s="170"/>
      <c r="B21" s="94"/>
      <c r="C21" s="94"/>
      <c r="D21" s="94" t="s">
        <v>228</v>
      </c>
      <c r="E21" s="94" t="s">
        <v>229</v>
      </c>
      <c r="F21" s="284">
        <f t="shared" si="3"/>
        <v>0</v>
      </c>
      <c r="G21" s="283"/>
      <c r="H21" s="93"/>
      <c r="I21" s="93"/>
      <c r="J21" s="101"/>
      <c r="K21" s="93"/>
      <c r="L21" s="338"/>
      <c r="M21" s="93"/>
    </row>
    <row r="22" spans="1:13" ht="15.75" hidden="1" customHeight="1" x14ac:dyDescent="0.25">
      <c r="A22" s="170"/>
      <c r="B22" s="94"/>
      <c r="C22" s="94"/>
      <c r="D22" s="94" t="s">
        <v>230</v>
      </c>
      <c r="E22" s="94" t="s">
        <v>231</v>
      </c>
      <c r="F22" s="284">
        <f t="shared" si="3"/>
        <v>0</v>
      </c>
      <c r="G22" s="283"/>
      <c r="H22" s="93"/>
      <c r="I22" s="93"/>
      <c r="J22" s="101"/>
      <c r="K22" s="93"/>
      <c r="L22" s="338"/>
      <c r="M22" s="93"/>
    </row>
    <row r="23" spans="1:13" ht="15.75" hidden="1" customHeight="1" x14ac:dyDescent="0.25">
      <c r="A23" s="170"/>
      <c r="B23" s="94"/>
      <c r="C23" s="94"/>
      <c r="D23" s="94" t="s">
        <v>232</v>
      </c>
      <c r="E23" s="94" t="s">
        <v>233</v>
      </c>
      <c r="F23" s="284">
        <f t="shared" si="3"/>
        <v>0</v>
      </c>
      <c r="G23" s="283"/>
      <c r="H23" s="93"/>
      <c r="I23" s="93"/>
      <c r="J23" s="101"/>
      <c r="K23" s="93"/>
      <c r="L23" s="338"/>
      <c r="M23" s="93"/>
    </row>
    <row r="24" spans="1:13" ht="15.75" hidden="1" customHeight="1" x14ac:dyDescent="0.25">
      <c r="A24" s="170"/>
      <c r="B24" s="94"/>
      <c r="C24" s="94"/>
      <c r="D24" s="94" t="s">
        <v>234</v>
      </c>
      <c r="E24" s="94" t="s">
        <v>235</v>
      </c>
      <c r="F24" s="284">
        <f t="shared" si="3"/>
        <v>0</v>
      </c>
      <c r="G24" s="283"/>
      <c r="H24" s="93"/>
      <c r="I24" s="93"/>
      <c r="J24" s="101"/>
      <c r="K24" s="93"/>
      <c r="L24" s="338"/>
      <c r="M24" s="93"/>
    </row>
    <row r="25" spans="1:13" ht="15.75" hidden="1" customHeight="1" x14ac:dyDescent="0.25">
      <c r="A25" s="170"/>
      <c r="B25" s="94"/>
      <c r="C25" s="94"/>
      <c r="D25" s="94" t="s">
        <v>236</v>
      </c>
      <c r="E25" s="94" t="s">
        <v>237</v>
      </c>
      <c r="F25" s="284">
        <f t="shared" si="3"/>
        <v>0</v>
      </c>
      <c r="G25" s="283"/>
      <c r="H25" s="93"/>
      <c r="I25" s="93"/>
      <c r="J25" s="101"/>
      <c r="K25" s="93"/>
      <c r="L25" s="338"/>
      <c r="M25" s="93"/>
    </row>
    <row r="26" spans="1:13" ht="15.75" hidden="1" customHeight="1" x14ac:dyDescent="0.25">
      <c r="A26" s="170"/>
      <c r="B26" s="94"/>
      <c r="C26" s="94"/>
      <c r="D26" s="94" t="s">
        <v>238</v>
      </c>
      <c r="E26" s="94" t="s">
        <v>239</v>
      </c>
      <c r="F26" s="284">
        <f t="shared" si="3"/>
        <v>0</v>
      </c>
      <c r="G26" s="283"/>
      <c r="H26" s="93"/>
      <c r="I26" s="93"/>
      <c r="J26" s="101"/>
      <c r="K26" s="93"/>
      <c r="L26" s="338"/>
      <c r="M26" s="93"/>
    </row>
    <row r="27" spans="1:13" ht="15.75" hidden="1" customHeight="1" x14ac:dyDescent="0.25">
      <c r="A27" s="170"/>
      <c r="B27" s="94"/>
      <c r="C27" s="94"/>
      <c r="D27" s="94" t="s">
        <v>240</v>
      </c>
      <c r="E27" s="94" t="s">
        <v>241</v>
      </c>
      <c r="F27" s="284">
        <f t="shared" si="3"/>
        <v>0</v>
      </c>
      <c r="G27" s="283"/>
      <c r="H27" s="93"/>
      <c r="I27" s="93"/>
      <c r="J27" s="101"/>
      <c r="K27" s="93"/>
      <c r="L27" s="338"/>
      <c r="M27" s="93"/>
    </row>
    <row r="28" spans="1:13" ht="15.75" hidden="1" customHeight="1" x14ac:dyDescent="0.25">
      <c r="A28" s="170"/>
      <c r="B28" s="94"/>
      <c r="C28" s="94"/>
      <c r="D28" s="94" t="s">
        <v>242</v>
      </c>
      <c r="E28" s="94" t="s">
        <v>243</v>
      </c>
      <c r="F28" s="284">
        <f t="shared" si="3"/>
        <v>0</v>
      </c>
      <c r="G28" s="283"/>
      <c r="H28" s="93"/>
      <c r="I28" s="93"/>
      <c r="J28" s="101"/>
      <c r="K28" s="93"/>
      <c r="L28" s="338"/>
      <c r="M28" s="93"/>
    </row>
    <row r="29" spans="1:13" ht="15.75" hidden="1" customHeight="1" x14ac:dyDescent="0.25">
      <c r="A29" s="170"/>
      <c r="B29" s="94"/>
      <c r="C29" s="94"/>
      <c r="D29" s="94" t="s">
        <v>244</v>
      </c>
      <c r="E29" s="94" t="s">
        <v>245</v>
      </c>
      <c r="F29" s="284">
        <f t="shared" si="3"/>
        <v>0</v>
      </c>
      <c r="G29" s="283"/>
      <c r="H29" s="93"/>
      <c r="I29" s="93"/>
      <c r="J29" s="101"/>
      <c r="K29" s="93"/>
      <c r="L29" s="338"/>
      <c r="M29" s="93"/>
    </row>
    <row r="30" spans="1:13" ht="15.75" hidden="1" customHeight="1" x14ac:dyDescent="0.25">
      <c r="A30" s="170"/>
      <c r="B30" s="94"/>
      <c r="C30" s="94"/>
      <c r="D30" s="94" t="s">
        <v>246</v>
      </c>
      <c r="E30" s="94" t="s">
        <v>247</v>
      </c>
      <c r="F30" s="284">
        <f t="shared" si="3"/>
        <v>0</v>
      </c>
      <c r="G30" s="283"/>
      <c r="H30" s="93"/>
      <c r="I30" s="93"/>
      <c r="J30" s="101"/>
      <c r="K30" s="93"/>
      <c r="L30" s="338"/>
      <c r="M30" s="93"/>
    </row>
    <row r="31" spans="1:13" ht="15.75" hidden="1" customHeight="1" x14ac:dyDescent="0.25">
      <c r="A31" s="170"/>
      <c r="B31" s="94"/>
      <c r="C31" s="94"/>
      <c r="D31" s="94" t="s">
        <v>248</v>
      </c>
      <c r="E31" s="94" t="s">
        <v>249</v>
      </c>
      <c r="F31" s="284">
        <f t="shared" si="3"/>
        <v>0</v>
      </c>
      <c r="G31" s="283"/>
      <c r="H31" s="93"/>
      <c r="I31" s="93"/>
      <c r="J31" s="101"/>
      <c r="K31" s="93"/>
      <c r="L31" s="338"/>
      <c r="M31" s="93"/>
    </row>
    <row r="32" spans="1:13" ht="15.75" hidden="1" customHeight="1" x14ac:dyDescent="0.25">
      <c r="A32" s="170"/>
      <c r="B32" s="94"/>
      <c r="C32" s="94"/>
      <c r="D32" s="94" t="s">
        <v>250</v>
      </c>
      <c r="E32" s="94" t="s">
        <v>251</v>
      </c>
      <c r="F32" s="284">
        <f t="shared" si="3"/>
        <v>0</v>
      </c>
      <c r="G32" s="283"/>
      <c r="H32" s="93"/>
      <c r="I32" s="93"/>
      <c r="J32" s="101"/>
      <c r="K32" s="93"/>
      <c r="L32" s="338"/>
      <c r="M32" s="93"/>
    </row>
    <row r="33" spans="1:13" ht="15.75" hidden="1" customHeight="1" x14ac:dyDescent="0.25">
      <c r="A33" s="170"/>
      <c r="B33" s="94"/>
      <c r="C33" s="94"/>
      <c r="D33" s="94" t="s">
        <v>252</v>
      </c>
      <c r="E33" s="94" t="s">
        <v>253</v>
      </c>
      <c r="F33" s="284">
        <f t="shared" si="3"/>
        <v>0</v>
      </c>
      <c r="G33" s="283"/>
      <c r="H33" s="93"/>
      <c r="I33" s="93"/>
      <c r="J33" s="101"/>
      <c r="K33" s="93"/>
      <c r="L33" s="338"/>
      <c r="M33" s="93"/>
    </row>
    <row r="34" spans="1:13" ht="15.75" hidden="1" customHeight="1" x14ac:dyDescent="0.25">
      <c r="A34" s="170"/>
      <c r="B34" s="94"/>
      <c r="C34" s="94"/>
      <c r="D34" s="94" t="s">
        <v>254</v>
      </c>
      <c r="E34" s="94" t="s">
        <v>255</v>
      </c>
      <c r="F34" s="284">
        <f t="shared" si="3"/>
        <v>0</v>
      </c>
      <c r="G34" s="283"/>
      <c r="H34" s="93"/>
      <c r="I34" s="93"/>
      <c r="J34" s="101"/>
      <c r="K34" s="93"/>
      <c r="L34" s="338"/>
      <c r="M34" s="93"/>
    </row>
    <row r="35" spans="1:13" ht="15.75" hidden="1" customHeight="1" x14ac:dyDescent="0.25">
      <c r="A35" s="170"/>
      <c r="B35" s="94"/>
      <c r="C35" s="94"/>
      <c r="D35" s="94" t="s">
        <v>256</v>
      </c>
      <c r="E35" s="94" t="s">
        <v>257</v>
      </c>
      <c r="F35" s="284">
        <f t="shared" si="3"/>
        <v>0</v>
      </c>
      <c r="G35" s="283"/>
      <c r="H35" s="93"/>
      <c r="I35" s="93"/>
      <c r="J35" s="101"/>
      <c r="K35" s="93"/>
      <c r="L35" s="338"/>
      <c r="M35" s="93"/>
    </row>
    <row r="36" spans="1:13" ht="15.75" hidden="1" customHeight="1" x14ac:dyDescent="0.25">
      <c r="A36" s="170"/>
      <c r="B36" s="94"/>
      <c r="C36" s="94"/>
      <c r="D36" s="94" t="s">
        <v>258</v>
      </c>
      <c r="E36" s="94" t="s">
        <v>259</v>
      </c>
      <c r="F36" s="284">
        <f t="shared" si="3"/>
        <v>0</v>
      </c>
      <c r="G36" s="283"/>
      <c r="H36" s="93"/>
      <c r="I36" s="93"/>
      <c r="J36" s="101"/>
      <c r="K36" s="93"/>
      <c r="L36" s="338"/>
      <c r="M36" s="93"/>
    </row>
    <row r="37" spans="1:13" ht="15.75" hidden="1" customHeight="1" x14ac:dyDescent="0.25">
      <c r="A37" s="170"/>
      <c r="B37" s="94"/>
      <c r="C37" s="94"/>
      <c r="D37" s="94" t="s">
        <v>260</v>
      </c>
      <c r="E37" s="94" t="s">
        <v>261</v>
      </c>
      <c r="F37" s="284">
        <f t="shared" si="3"/>
        <v>0</v>
      </c>
      <c r="G37" s="283"/>
      <c r="H37" s="93"/>
      <c r="I37" s="93"/>
      <c r="J37" s="101"/>
      <c r="K37" s="93"/>
      <c r="L37" s="338"/>
      <c r="M37" s="93"/>
    </row>
    <row r="38" spans="1:13" ht="18" hidden="1" customHeight="1" x14ac:dyDescent="0.25">
      <c r="A38" s="170"/>
      <c r="B38" s="94"/>
      <c r="C38" s="94"/>
      <c r="D38" s="94" t="s">
        <v>262</v>
      </c>
      <c r="E38" s="94" t="s">
        <v>263</v>
      </c>
      <c r="F38" s="284">
        <f t="shared" si="3"/>
        <v>0</v>
      </c>
      <c r="G38" s="283"/>
      <c r="H38" s="93"/>
      <c r="I38" s="93"/>
      <c r="J38" s="101"/>
      <c r="K38" s="93"/>
      <c r="L38" s="338"/>
      <c r="M38" s="93"/>
    </row>
    <row r="39" spans="1:13" ht="18" hidden="1" customHeight="1" x14ac:dyDescent="0.25">
      <c r="A39" s="170"/>
      <c r="B39" s="94"/>
      <c r="C39" s="94"/>
      <c r="D39" s="94" t="s">
        <v>264</v>
      </c>
      <c r="E39" s="94" t="s">
        <v>265</v>
      </c>
      <c r="F39" s="284">
        <f t="shared" si="3"/>
        <v>0</v>
      </c>
      <c r="G39" s="283"/>
      <c r="H39" s="93"/>
      <c r="I39" s="93"/>
      <c r="J39" s="101"/>
      <c r="K39" s="93"/>
      <c r="L39" s="338"/>
      <c r="M39" s="93"/>
    </row>
    <row r="40" spans="1:13" ht="18" hidden="1" customHeight="1" x14ac:dyDescent="0.25">
      <c r="A40" s="170"/>
      <c r="B40" s="94"/>
      <c r="C40" s="94"/>
      <c r="D40" s="94" t="s">
        <v>266</v>
      </c>
      <c r="E40" s="94" t="s">
        <v>267</v>
      </c>
      <c r="F40" s="284">
        <f t="shared" si="3"/>
        <v>0</v>
      </c>
      <c r="G40" s="283"/>
      <c r="H40" s="93"/>
      <c r="I40" s="93"/>
      <c r="J40" s="101"/>
      <c r="K40" s="93"/>
      <c r="L40" s="338"/>
      <c r="M40" s="93"/>
    </row>
    <row r="41" spans="1:13" ht="15.75" hidden="1" customHeight="1" x14ac:dyDescent="0.25">
      <c r="A41" s="170"/>
      <c r="B41" s="94"/>
      <c r="C41" s="94"/>
      <c r="D41" s="285" t="s">
        <v>268</v>
      </c>
      <c r="E41" s="285" t="s">
        <v>269</v>
      </c>
      <c r="F41" s="284">
        <f t="shared" si="3"/>
        <v>0</v>
      </c>
      <c r="G41" s="283"/>
      <c r="H41" s="93"/>
      <c r="I41" s="93"/>
      <c r="J41" s="101"/>
      <c r="K41" s="93"/>
      <c r="L41" s="338"/>
      <c r="M41" s="93"/>
    </row>
    <row r="42" spans="1:13" ht="15.75" hidden="1" customHeight="1" x14ac:dyDescent="0.25">
      <c r="A42" s="170"/>
      <c r="B42" s="86" t="s">
        <v>59</v>
      </c>
      <c r="C42" s="86"/>
      <c r="D42" s="286"/>
      <c r="E42" s="286" t="s">
        <v>129</v>
      </c>
      <c r="F42" s="284">
        <f>+F43</f>
        <v>0</v>
      </c>
      <c r="G42" s="283"/>
      <c r="H42" s="93"/>
      <c r="I42" s="93"/>
      <c r="J42" s="287"/>
      <c r="K42" s="93"/>
      <c r="L42" s="338"/>
      <c r="M42" s="93"/>
    </row>
    <row r="43" spans="1:13" ht="15.75" hidden="1" customHeight="1" x14ac:dyDescent="0.25">
      <c r="A43" s="170"/>
      <c r="B43" s="94"/>
      <c r="C43" s="94" t="s">
        <v>61</v>
      </c>
      <c r="D43" s="285"/>
      <c r="E43" s="285" t="s">
        <v>129</v>
      </c>
      <c r="F43" s="284">
        <f>SUM(G43:L43)</f>
        <v>0</v>
      </c>
      <c r="G43" s="283"/>
      <c r="H43" s="93"/>
      <c r="I43" s="93"/>
      <c r="J43" s="287"/>
      <c r="K43" s="93"/>
      <c r="L43" s="338"/>
      <c r="M43" s="93"/>
    </row>
    <row r="44" spans="1:13" ht="16.5" customHeight="1" x14ac:dyDescent="0.25">
      <c r="A44" s="176"/>
      <c r="B44" s="86" t="s">
        <v>151</v>
      </c>
      <c r="C44" s="86" t="s">
        <v>14</v>
      </c>
      <c r="D44" s="86" t="s">
        <v>15</v>
      </c>
      <c r="E44" s="120" t="s">
        <v>152</v>
      </c>
      <c r="F44" s="365">
        <f>+F45+F48+F52</f>
        <v>-49169362</v>
      </c>
      <c r="G44" s="346">
        <f>+G45+G48+G51</f>
        <v>0</v>
      </c>
      <c r="H44" s="118">
        <f t="shared" ref="H44:M44" si="4">+H48</f>
        <v>-5124472</v>
      </c>
      <c r="I44" s="270">
        <f t="shared" si="4"/>
        <v>-1550570</v>
      </c>
      <c r="J44" s="350">
        <f>+J45+J48+J51</f>
        <v>0</v>
      </c>
      <c r="K44" s="101">
        <f t="shared" si="4"/>
        <v>-1102000</v>
      </c>
      <c r="L44" s="101">
        <f t="shared" si="4"/>
        <v>-41272320</v>
      </c>
      <c r="M44" s="101">
        <f t="shared" si="4"/>
        <v>-120000</v>
      </c>
    </row>
    <row r="45" spans="1:13" ht="16.5" customHeight="1" x14ac:dyDescent="0.25">
      <c r="A45" s="176"/>
      <c r="B45" s="341"/>
      <c r="C45" s="343" t="s">
        <v>17</v>
      </c>
      <c r="D45" s="341"/>
      <c r="E45" s="342" t="s">
        <v>190</v>
      </c>
      <c r="F45" s="366">
        <f>+F46+F47</f>
        <v>6288370</v>
      </c>
      <c r="G45" s="355">
        <f>+G46+G47</f>
        <v>235000</v>
      </c>
      <c r="H45" s="338"/>
      <c r="I45" s="347"/>
      <c r="J45" s="356">
        <f>+J46+J47</f>
        <v>6053370</v>
      </c>
      <c r="K45" s="101"/>
      <c r="L45" s="101"/>
      <c r="M45" s="101"/>
    </row>
    <row r="46" spans="1:13" ht="16.5" customHeight="1" x14ac:dyDescent="0.25">
      <c r="A46" s="176"/>
      <c r="B46" s="341"/>
      <c r="C46" s="341"/>
      <c r="D46" s="344" t="s">
        <v>280</v>
      </c>
      <c r="E46" s="345" t="s">
        <v>282</v>
      </c>
      <c r="F46" s="367">
        <f>SUM(G46:M46)</f>
        <v>235000</v>
      </c>
      <c r="G46" s="3">
        <v>235000</v>
      </c>
      <c r="H46" s="338"/>
      <c r="I46" s="347"/>
      <c r="J46" s="351"/>
      <c r="K46" s="101"/>
      <c r="L46" s="101"/>
      <c r="M46" s="101"/>
    </row>
    <row r="47" spans="1:13" ht="16.5" customHeight="1" x14ac:dyDescent="0.25">
      <c r="A47" s="176"/>
      <c r="B47" s="341"/>
      <c r="C47" s="341"/>
      <c r="D47" s="344" t="s">
        <v>281</v>
      </c>
      <c r="E47" s="345" t="s">
        <v>283</v>
      </c>
      <c r="F47" s="367">
        <f>SUM(G47:M47)</f>
        <v>6053370</v>
      </c>
      <c r="G47" s="3"/>
      <c r="H47" s="338"/>
      <c r="I47" s="347"/>
      <c r="J47" s="351">
        <v>6053370</v>
      </c>
      <c r="K47" s="101"/>
      <c r="L47" s="101"/>
      <c r="M47" s="101"/>
    </row>
    <row r="48" spans="1:13" ht="15.75" customHeight="1" x14ac:dyDescent="0.25">
      <c r="A48" s="176"/>
      <c r="B48" s="86"/>
      <c r="C48" s="94" t="s">
        <v>37</v>
      </c>
      <c r="D48" s="86" t="s">
        <v>15</v>
      </c>
      <c r="E48" s="120" t="s">
        <v>53</v>
      </c>
      <c r="F48" s="367">
        <f>+F49+F50</f>
        <v>-55457732</v>
      </c>
      <c r="G48" s="3">
        <f t="shared" ref="G48:M48" si="5">+G49+G50</f>
        <v>-235000</v>
      </c>
      <c r="H48" s="288">
        <f t="shared" si="5"/>
        <v>-5124472</v>
      </c>
      <c r="I48" s="348">
        <f t="shared" si="5"/>
        <v>-1550570</v>
      </c>
      <c r="J48" s="352">
        <f t="shared" si="5"/>
        <v>-6053370</v>
      </c>
      <c r="K48" s="289">
        <f t="shared" si="5"/>
        <v>-1102000</v>
      </c>
      <c r="L48" s="288">
        <f t="shared" si="5"/>
        <v>-41272320</v>
      </c>
      <c r="M48" s="289">
        <f t="shared" si="5"/>
        <v>-120000</v>
      </c>
    </row>
    <row r="49" spans="1:13" ht="15.75" customHeight="1" x14ac:dyDescent="0.25">
      <c r="A49" s="170"/>
      <c r="B49" s="94"/>
      <c r="C49" s="94"/>
      <c r="D49" s="94" t="s">
        <v>209</v>
      </c>
      <c r="E49" s="184" t="s">
        <v>210</v>
      </c>
      <c r="F49" s="367">
        <f>SUM(G49:M49)</f>
        <v>-41272320</v>
      </c>
      <c r="G49" s="3">
        <v>0</v>
      </c>
      <c r="H49" s="288"/>
      <c r="I49" s="347"/>
      <c r="J49" s="353"/>
      <c r="K49" s="290"/>
      <c r="L49" s="290">
        <v>-41272320</v>
      </c>
      <c r="M49" s="290"/>
    </row>
    <row r="50" spans="1:13" ht="15.75" customHeight="1" x14ac:dyDescent="0.25">
      <c r="A50" s="170"/>
      <c r="B50" s="94"/>
      <c r="C50" s="94"/>
      <c r="D50" s="94" t="s">
        <v>211</v>
      </c>
      <c r="E50" s="1" t="s">
        <v>212</v>
      </c>
      <c r="F50" s="367">
        <f>SUM(G50:M50)</f>
        <v>-14185412</v>
      </c>
      <c r="G50" s="3">
        <v>-235000</v>
      </c>
      <c r="H50" s="93">
        <v>-5124472</v>
      </c>
      <c r="I50" s="347">
        <v>-1550570</v>
      </c>
      <c r="J50" s="351">
        <v>-6053370</v>
      </c>
      <c r="K50" s="290">
        <v>-1102000</v>
      </c>
      <c r="L50" s="290">
        <v>0</v>
      </c>
      <c r="M50" s="290">
        <v>-120000</v>
      </c>
    </row>
    <row r="51" spans="1:13" ht="15.75" customHeight="1" x14ac:dyDescent="0.25">
      <c r="A51" s="176"/>
      <c r="B51" s="86" t="s">
        <v>73</v>
      </c>
      <c r="C51" s="86"/>
      <c r="D51" s="86"/>
      <c r="E51" s="6" t="s">
        <v>213</v>
      </c>
      <c r="F51" s="367">
        <f t="shared" ref="F51" si="6">SUM(G51:K51)</f>
        <v>0</v>
      </c>
      <c r="G51" s="3"/>
      <c r="H51" s="93">
        <f>H52</f>
        <v>0</v>
      </c>
      <c r="I51" s="347"/>
      <c r="J51" s="351">
        <f t="shared" ref="J51:M51" si="7">J52</f>
        <v>0</v>
      </c>
      <c r="K51" s="101">
        <f t="shared" si="7"/>
        <v>0</v>
      </c>
      <c r="L51" s="101"/>
      <c r="M51" s="101">
        <f t="shared" si="7"/>
        <v>0</v>
      </c>
    </row>
    <row r="52" spans="1:13" ht="15.75" customHeight="1" x14ac:dyDescent="0.25">
      <c r="A52" s="176"/>
      <c r="B52" s="86"/>
      <c r="C52" s="86" t="s">
        <v>80</v>
      </c>
      <c r="D52" s="86"/>
      <c r="E52" s="6" t="s">
        <v>81</v>
      </c>
      <c r="F52" s="367">
        <f>SUM(G52:M52)</f>
        <v>0</v>
      </c>
      <c r="G52" s="3"/>
      <c r="H52" s="93">
        <v>0</v>
      </c>
      <c r="I52" s="347"/>
      <c r="J52" s="351"/>
      <c r="K52" s="101"/>
      <c r="L52" s="101"/>
      <c r="M52" s="101"/>
    </row>
    <row r="53" spans="1:13" ht="15.75" customHeight="1" x14ac:dyDescent="0.25">
      <c r="A53" s="1"/>
      <c r="B53" s="125" t="s">
        <v>134</v>
      </c>
      <c r="C53" s="125" t="s">
        <v>14</v>
      </c>
      <c r="D53" s="125" t="s">
        <v>15</v>
      </c>
      <c r="E53" s="185" t="s">
        <v>206</v>
      </c>
      <c r="F53" s="368">
        <f>SUM(G53:L53)</f>
        <v>0</v>
      </c>
      <c r="G53" s="291"/>
      <c r="H53" s="110"/>
      <c r="I53" s="349"/>
      <c r="J53" s="354"/>
      <c r="K53" s="339"/>
      <c r="L53" s="339"/>
      <c r="M53" s="275"/>
    </row>
    <row r="54" spans="1:1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 ht="15.75" customHeight="1" x14ac:dyDescent="0.25">
      <c r="A55" s="1"/>
      <c r="B55" s="1"/>
      <c r="C55" s="1"/>
      <c r="D55" s="1"/>
      <c r="E55" s="292" t="s">
        <v>270</v>
      </c>
      <c r="F55" s="1"/>
      <c r="G55" s="1"/>
      <c r="H55" s="1"/>
      <c r="I55" s="1"/>
      <c r="J55" s="1"/>
      <c r="K55" s="1"/>
      <c r="L55" s="1"/>
    </row>
    <row r="56" spans="1:13" ht="15.75" customHeight="1" x14ac:dyDescent="0.25">
      <c r="A56" s="1"/>
      <c r="B56" s="1"/>
      <c r="C56" s="1"/>
      <c r="D56" s="1"/>
      <c r="E56" s="293"/>
      <c r="F56" s="398"/>
      <c r="G56" s="372"/>
      <c r="H56" s="372"/>
      <c r="I56" s="372"/>
      <c r="J56" s="1"/>
      <c r="K56" s="1"/>
      <c r="L56" s="1"/>
    </row>
    <row r="57" spans="1:13" ht="15.75" customHeight="1" x14ac:dyDescent="0.25">
      <c r="A57" s="1"/>
      <c r="B57" s="1"/>
      <c r="C57" s="1"/>
      <c r="D57" s="1"/>
      <c r="E57" s="293"/>
      <c r="F57" s="1"/>
      <c r="G57" s="1"/>
      <c r="H57" s="234"/>
      <c r="I57" s="1"/>
      <c r="J57" s="1"/>
      <c r="K57" s="1"/>
      <c r="L57" s="1"/>
    </row>
    <row r="58" spans="1:13" ht="15.75" customHeight="1" x14ac:dyDescent="0.25">
      <c r="A58" s="1"/>
      <c r="B58" s="1"/>
      <c r="C58" s="1"/>
      <c r="D58" s="1"/>
      <c r="E58" s="293"/>
      <c r="F58" s="1"/>
      <c r="G58" s="1"/>
      <c r="H58" s="1"/>
      <c r="I58" s="1"/>
      <c r="J58" s="1"/>
      <c r="K58" s="1"/>
      <c r="L58" s="1"/>
    </row>
    <row r="59" spans="1:13" ht="15.75" customHeight="1" x14ac:dyDescent="0.25">
      <c r="A59" s="1"/>
      <c r="B59" s="1"/>
      <c r="C59" s="1"/>
      <c r="D59" s="1"/>
      <c r="E59" s="293"/>
      <c r="F59" s="1"/>
      <c r="G59" s="1"/>
      <c r="H59" s="1"/>
      <c r="I59" s="1"/>
      <c r="J59" s="1"/>
      <c r="K59" s="1"/>
      <c r="L59" s="1"/>
    </row>
    <row r="60" spans="1:13" ht="17.25" customHeight="1" x14ac:dyDescent="0.25">
      <c r="A60" s="1"/>
      <c r="B60" s="1"/>
      <c r="C60" s="1"/>
      <c r="D60" s="1"/>
      <c r="E60" s="294"/>
      <c r="F60" s="1"/>
      <c r="G60" s="1"/>
      <c r="H60" s="1"/>
      <c r="I60" s="1"/>
      <c r="J60" s="1"/>
      <c r="K60" s="1"/>
      <c r="L60" s="1"/>
    </row>
    <row r="61" spans="1:1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</sheetData>
  <mergeCells count="8">
    <mergeCell ref="E8:E11"/>
    <mergeCell ref="F8:F11"/>
    <mergeCell ref="F56:I56"/>
    <mergeCell ref="B2:C2"/>
    <mergeCell ref="B3:C3"/>
    <mergeCell ref="B8:B11"/>
    <mergeCell ref="C8:C11"/>
    <mergeCell ref="D8:D11"/>
  </mergeCells>
  <pageMargins left="0.7" right="0.7" top="0.75" bottom="0.75" header="0" footer="0"/>
  <pageSetup orientation="landscape"/>
  <ignoredErrors>
    <ignoredError sqref="B48:D53 B13:D44 C45:D47" numberStoredAsText="1"/>
    <ignoredError sqref="F15:F43" formulaRange="1"/>
    <ignoredError sqref="G44 J4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63.85546875" customWidth="1"/>
    <col min="3" max="3" width="16.140625" customWidth="1"/>
    <col min="4" max="26" width="10.7109375" customWidth="1"/>
  </cols>
  <sheetData>
    <row r="1" spans="1:3" x14ac:dyDescent="0.25">
      <c r="A1" s="295" t="s">
        <v>271</v>
      </c>
      <c r="B1" s="295" t="s">
        <v>85</v>
      </c>
      <c r="C1" s="295" t="s">
        <v>272</v>
      </c>
    </row>
    <row r="2" spans="1:3" ht="60" x14ac:dyDescent="0.25">
      <c r="A2" s="296" t="s">
        <v>273</v>
      </c>
      <c r="B2" s="297" t="s">
        <v>274</v>
      </c>
      <c r="C2" s="298">
        <v>44746410</v>
      </c>
    </row>
    <row r="3" spans="1:3" x14ac:dyDescent="0.25">
      <c r="A3" s="299"/>
      <c r="B3" s="295"/>
      <c r="C3" s="300"/>
    </row>
    <row r="4" spans="1:3" x14ac:dyDescent="0.25">
      <c r="A4" s="295"/>
      <c r="B4" s="295"/>
      <c r="C4" s="300"/>
    </row>
    <row r="5" spans="1:3" x14ac:dyDescent="0.25">
      <c r="A5" s="295"/>
      <c r="B5" s="295"/>
      <c r="C5" s="300"/>
    </row>
    <row r="6" spans="1:3" x14ac:dyDescent="0.25">
      <c r="A6" s="295"/>
      <c r="B6" s="295"/>
      <c r="C6" s="300"/>
    </row>
    <row r="7" spans="1:3" x14ac:dyDescent="0.25">
      <c r="A7" s="295"/>
      <c r="B7" s="295"/>
      <c r="C7" s="300"/>
    </row>
    <row r="8" spans="1:3" x14ac:dyDescent="0.25">
      <c r="A8" s="295"/>
      <c r="B8" s="295"/>
      <c r="C8" s="300"/>
    </row>
    <row r="9" spans="1:3" x14ac:dyDescent="0.25">
      <c r="A9" s="295"/>
      <c r="B9" s="295"/>
      <c r="C9" s="300"/>
    </row>
    <row r="10" spans="1:3" x14ac:dyDescent="0.25">
      <c r="A10" s="295"/>
      <c r="B10" s="295"/>
      <c r="C10" s="300"/>
    </row>
    <row r="11" spans="1:3" x14ac:dyDescent="0.25">
      <c r="A11" s="295"/>
      <c r="B11" s="295"/>
      <c r="C11" s="300"/>
    </row>
    <row r="12" spans="1:3" x14ac:dyDescent="0.25">
      <c r="A12" s="295"/>
      <c r="B12" s="295"/>
      <c r="C12" s="300"/>
    </row>
    <row r="13" spans="1:3" x14ac:dyDescent="0.25">
      <c r="A13" s="295"/>
      <c r="B13" s="295"/>
      <c r="C13" s="300"/>
    </row>
    <row r="14" spans="1:3" x14ac:dyDescent="0.25">
      <c r="A14" s="295"/>
      <c r="B14" s="295"/>
      <c r="C14" s="300"/>
    </row>
    <row r="15" spans="1:3" x14ac:dyDescent="0.25">
      <c r="A15" s="295"/>
      <c r="B15" s="295"/>
      <c r="C15" s="300"/>
    </row>
    <row r="16" spans="1:3" x14ac:dyDescent="0.25">
      <c r="A16" s="295"/>
      <c r="B16" s="295"/>
      <c r="C16" s="300"/>
    </row>
    <row r="17" spans="1:3" x14ac:dyDescent="0.25">
      <c r="A17" s="295"/>
      <c r="B17" s="295"/>
      <c r="C17" s="300"/>
    </row>
    <row r="18" spans="1:3" x14ac:dyDescent="0.25">
      <c r="A18" s="295"/>
      <c r="B18" s="295"/>
      <c r="C18" s="300"/>
    </row>
    <row r="19" spans="1:3" x14ac:dyDescent="0.25">
      <c r="A19" s="295"/>
      <c r="B19" s="295"/>
      <c r="C19" s="300"/>
    </row>
    <row r="20" spans="1:3" x14ac:dyDescent="0.25">
      <c r="A20" s="295"/>
      <c r="B20" s="295"/>
      <c r="C20" s="300"/>
    </row>
    <row r="21" spans="1:3" ht="15.75" customHeight="1" x14ac:dyDescent="0.25"/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Programa P050501</vt:lpstr>
      <vt:lpstr>Decretos 050501</vt:lpstr>
      <vt:lpstr>050502</vt:lpstr>
      <vt:lpstr>Decretos 050502</vt:lpstr>
      <vt:lpstr>Programa P050503</vt:lpstr>
      <vt:lpstr>Decretos 050503</vt:lpstr>
      <vt:lpstr>050505</vt:lpstr>
      <vt:lpstr>Decretos 050505</vt:lpstr>
      <vt:lpstr>Gores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JUAN IGNACIO CANCINO PACHECO</cp:lastModifiedBy>
  <dcterms:created xsi:type="dcterms:W3CDTF">2018-05-17T19:19:39Z</dcterms:created>
  <dcterms:modified xsi:type="dcterms:W3CDTF">2025-04-08T16:44:27Z</dcterms:modified>
</cp:coreProperties>
</file>