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bookViews>
    <workbookView xWindow="0" yWindow="0" windowWidth="28800" windowHeight="11715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7" r:id="rId7"/>
    <sheet name="Decretos 050505" sheetId="8" r:id="rId8"/>
  </sheets>
  <calcPr calcId="152511"/>
  <extLst>
    <ext uri="GoogleSheetsCustomDataVersion2">
      <go:sheetsCustomData xmlns:go="http://customooxmlschemas.google.com/" r:id="rId12" roundtripDataChecksum="HjsGa3poXDECn+EOjjnkkhubZ1Va2xI9LQPw4y+uiQI="/>
    </ext>
  </extLst>
</workbook>
</file>

<file path=xl/calcChain.xml><?xml version="1.0" encoding="utf-8"?>
<calcChain xmlns="http://schemas.openxmlformats.org/spreadsheetml/2006/main">
  <c r="BL15" i="8" l="1"/>
  <c r="F83" i="8"/>
  <c r="F82" i="8"/>
  <c r="BC81" i="8"/>
  <c r="F81" i="8"/>
  <c r="BN80" i="8"/>
  <c r="BM80" i="8"/>
  <c r="BI80" i="8"/>
  <c r="BH80" i="8"/>
  <c r="BH55" i="8" s="1"/>
  <c r="BG80" i="8"/>
  <c r="BF80" i="8"/>
  <c r="BE80" i="8"/>
  <c r="BD80" i="8"/>
  <c r="BC80" i="8"/>
  <c r="BB80" i="8"/>
  <c r="BA80" i="8"/>
  <c r="AZ80" i="8"/>
  <c r="AZ55" i="8" s="1"/>
  <c r="AY80" i="8"/>
  <c r="AX80" i="8"/>
  <c r="AW80" i="8"/>
  <c r="AV80" i="8"/>
  <c r="AU80" i="8"/>
  <c r="AT80" i="8"/>
  <c r="AS80" i="8"/>
  <c r="AR80" i="8"/>
  <c r="AR55" i="8" s="1"/>
  <c r="AQ80" i="8"/>
  <c r="AP80" i="8"/>
  <c r="AO80" i="8"/>
  <c r="AN80" i="8"/>
  <c r="AM80" i="8"/>
  <c r="AL80" i="8"/>
  <c r="AK80" i="8"/>
  <c r="AJ80" i="8"/>
  <c r="AJ55" i="8" s="1"/>
  <c r="AI80" i="8"/>
  <c r="AH80" i="8"/>
  <c r="AG80" i="8"/>
  <c r="AF80" i="8"/>
  <c r="AE80" i="8"/>
  <c r="AD80" i="8"/>
  <c r="AC80" i="8"/>
  <c r="AB80" i="8"/>
  <c r="AB55" i="8" s="1"/>
  <c r="AA80" i="8"/>
  <c r="Z80" i="8"/>
  <c r="Y80" i="8"/>
  <c r="U80" i="8"/>
  <c r="F80" i="8"/>
  <c r="F79" i="8"/>
  <c r="F78" i="8"/>
  <c r="F77" i="8"/>
  <c r="G65" i="7" s="1"/>
  <c r="H65" i="7" s="1"/>
  <c r="I65" i="7" s="1"/>
  <c r="F76" i="8"/>
  <c r="F75" i="8"/>
  <c r="F74" i="8"/>
  <c r="F73" i="8"/>
  <c r="F72" i="8"/>
  <c r="F71" i="8"/>
  <c r="F70" i="8"/>
  <c r="F69" i="8"/>
  <c r="G57" i="7" s="1"/>
  <c r="H57" i="7" s="1"/>
  <c r="I57" i="7" s="1"/>
  <c r="F68" i="8"/>
  <c r="F67" i="8"/>
  <c r="F66" i="8"/>
  <c r="F65" i="8"/>
  <c r="F64" i="8"/>
  <c r="F63" i="8"/>
  <c r="F62" i="8"/>
  <c r="F61" i="8"/>
  <c r="G49" i="7" s="1"/>
  <c r="F60" i="8"/>
  <c r="F59" i="8"/>
  <c r="F58" i="8"/>
  <c r="F57" i="8"/>
  <c r="F56" i="8" s="1"/>
  <c r="F55" i="8" s="1"/>
  <c r="BH56" i="8"/>
  <c r="BN55" i="8"/>
  <c r="BI55" i="8"/>
  <c r="BE55" i="8"/>
  <c r="BD55" i="8"/>
  <c r="BC55" i="8"/>
  <c r="BB55" i="8"/>
  <c r="BA55" i="8"/>
  <c r="AY55" i="8"/>
  <c r="AX55" i="8"/>
  <c r="AW55" i="8"/>
  <c r="AV55" i="8"/>
  <c r="AU55" i="8"/>
  <c r="AT55" i="8"/>
  <c r="AS55" i="8"/>
  <c r="AQ55" i="8"/>
  <c r="AP55" i="8"/>
  <c r="AO55" i="8"/>
  <c r="AN55" i="8"/>
  <c r="AM55" i="8"/>
  <c r="AL55" i="8"/>
  <c r="AK55" i="8"/>
  <c r="AI55" i="8"/>
  <c r="AH55" i="8"/>
  <c r="AG55" i="8"/>
  <c r="AF55" i="8"/>
  <c r="AE55" i="8"/>
  <c r="AD55" i="8"/>
  <c r="AC55" i="8"/>
  <c r="AA55" i="8"/>
  <c r="Z55" i="8"/>
  <c r="Y55" i="8"/>
  <c r="X55" i="8"/>
  <c r="W55" i="8"/>
  <c r="V55" i="8"/>
  <c r="U55" i="8"/>
  <c r="T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28" i="8" s="1"/>
  <c r="F27" i="8" s="1"/>
  <c r="F30" i="8"/>
  <c r="F29" i="8"/>
  <c r="F25" i="8"/>
  <c r="F24" i="8"/>
  <c r="F23" i="8"/>
  <c r="F22" i="8"/>
  <c r="F21" i="8"/>
  <c r="F20" i="8"/>
  <c r="F19" i="8"/>
  <c r="F18" i="8" s="1"/>
  <c r="F17" i="8" s="1"/>
  <c r="F16" i="8"/>
  <c r="BN15" i="8"/>
  <c r="BM15" i="8"/>
  <c r="BK15" i="8"/>
  <c r="BJ15" i="8"/>
  <c r="BG15" i="8"/>
  <c r="BF15" i="8"/>
  <c r="BE15" i="8"/>
  <c r="BD15" i="8"/>
  <c r="BC15" i="8"/>
  <c r="F15" i="8" s="1"/>
  <c r="F12" i="8" s="1"/>
  <c r="Z15" i="8"/>
  <c r="Y15" i="8"/>
  <c r="X15" i="8"/>
  <c r="U15" i="8"/>
  <c r="F14" i="8"/>
  <c r="F13" i="8"/>
  <c r="G71" i="7"/>
  <c r="H71" i="7" s="1"/>
  <c r="I71" i="7" s="1"/>
  <c r="G70" i="7"/>
  <c r="H70" i="7" s="1"/>
  <c r="I70" i="7" s="1"/>
  <c r="G69" i="7"/>
  <c r="H69" i="7" s="1"/>
  <c r="I69" i="7" s="1"/>
  <c r="F68" i="7"/>
  <c r="H67" i="7"/>
  <c r="I67" i="7" s="1"/>
  <c r="G67" i="7"/>
  <c r="G66" i="7"/>
  <c r="H66" i="7" s="1"/>
  <c r="I66" i="7" s="1"/>
  <c r="G64" i="7"/>
  <c r="H64" i="7" s="1"/>
  <c r="I64" i="7" s="1"/>
  <c r="H63" i="7"/>
  <c r="I63" i="7" s="1"/>
  <c r="G62" i="7"/>
  <c r="H62" i="7" s="1"/>
  <c r="I62" i="7" s="1"/>
  <c r="G61" i="7"/>
  <c r="H61" i="7" s="1"/>
  <c r="I61" i="7" s="1"/>
  <c r="G60" i="7"/>
  <c r="H60" i="7" s="1"/>
  <c r="I60" i="7" s="1"/>
  <c r="G59" i="7"/>
  <c r="H59" i="7" s="1"/>
  <c r="I59" i="7" s="1"/>
  <c r="G58" i="7"/>
  <c r="H58" i="7" s="1"/>
  <c r="I58" i="7" s="1"/>
  <c r="H56" i="7"/>
  <c r="I56" i="7" s="1"/>
  <c r="G56" i="7"/>
  <c r="G55" i="7"/>
  <c r="H55" i="7" s="1"/>
  <c r="I55" i="7" s="1"/>
  <c r="G54" i="7"/>
  <c r="H54" i="7" s="1"/>
  <c r="I54" i="7" s="1"/>
  <c r="G53" i="7"/>
  <c r="H53" i="7" s="1"/>
  <c r="I53" i="7" s="1"/>
  <c r="G52" i="7"/>
  <c r="H52" i="7" s="1"/>
  <c r="I52" i="7" s="1"/>
  <c r="G51" i="7"/>
  <c r="H51" i="7" s="1"/>
  <c r="I51" i="7" s="1"/>
  <c r="G50" i="7"/>
  <c r="H50" i="7" s="1"/>
  <c r="I50" i="7" s="1"/>
  <c r="H48" i="7"/>
  <c r="I48" i="7" s="1"/>
  <c r="G48" i="7"/>
  <c r="G47" i="7"/>
  <c r="H47" i="7" s="1"/>
  <c r="I47" i="7" s="1"/>
  <c r="G46" i="7"/>
  <c r="H46" i="7" s="1"/>
  <c r="I46" i="7" s="1"/>
  <c r="G45" i="7"/>
  <c r="H45" i="7" s="1"/>
  <c r="I45" i="7" s="1"/>
  <c r="F44" i="7"/>
  <c r="F43" i="7"/>
  <c r="H42" i="7"/>
  <c r="I42" i="7" s="1"/>
  <c r="I41" i="7"/>
  <c r="H41" i="7"/>
  <c r="H40" i="7"/>
  <c r="I40" i="7" s="1"/>
  <c r="G40" i="7"/>
  <c r="G39" i="7"/>
  <c r="H39" i="7" s="1"/>
  <c r="I39" i="7" s="1"/>
  <c r="G38" i="7"/>
  <c r="H38" i="7" s="1"/>
  <c r="I38" i="7" s="1"/>
  <c r="G37" i="7"/>
  <c r="H37" i="7" s="1"/>
  <c r="I37" i="7" s="1"/>
  <c r="G36" i="7"/>
  <c r="H36" i="7" s="1"/>
  <c r="I36" i="7" s="1"/>
  <c r="G35" i="7"/>
  <c r="H35" i="7" s="1"/>
  <c r="I35" i="7" s="1"/>
  <c r="G34" i="7"/>
  <c r="H34" i="7" s="1"/>
  <c r="I34" i="7" s="1"/>
  <c r="H33" i="7"/>
  <c r="I33" i="7" s="1"/>
  <c r="G33" i="7"/>
  <c r="H32" i="7"/>
  <c r="I32" i="7" s="1"/>
  <c r="G32" i="7"/>
  <c r="G31" i="7"/>
  <c r="H31" i="7" s="1"/>
  <c r="I31" i="7" s="1"/>
  <c r="G30" i="7"/>
  <c r="H30" i="7" s="1"/>
  <c r="I30" i="7" s="1"/>
  <c r="G29" i="7"/>
  <c r="H29" i="7" s="1"/>
  <c r="I29" i="7" s="1"/>
  <c r="G28" i="7"/>
  <c r="H28" i="7" s="1"/>
  <c r="I28" i="7" s="1"/>
  <c r="G27" i="7"/>
  <c r="H27" i="7" s="1"/>
  <c r="I27" i="7" s="1"/>
  <c r="G26" i="7"/>
  <c r="H26" i="7" s="1"/>
  <c r="I26" i="7" s="1"/>
  <c r="H25" i="7"/>
  <c r="I25" i="7" s="1"/>
  <c r="G25" i="7"/>
  <c r="H24" i="7"/>
  <c r="I24" i="7" s="1"/>
  <c r="G24" i="7"/>
  <c r="G23" i="7"/>
  <c r="H23" i="7" s="1"/>
  <c r="I23" i="7" s="1"/>
  <c r="G22" i="7"/>
  <c r="H22" i="7" s="1"/>
  <c r="I22" i="7" s="1"/>
  <c r="G21" i="7"/>
  <c r="H21" i="7" s="1"/>
  <c r="I21" i="7" s="1"/>
  <c r="G20" i="7"/>
  <c r="H20" i="7" s="1"/>
  <c r="I20" i="7" s="1"/>
  <c r="G19" i="7"/>
  <c r="H19" i="7" s="1"/>
  <c r="I19" i="7" s="1"/>
  <c r="G18" i="7"/>
  <c r="H18" i="7" s="1"/>
  <c r="I18" i="7" s="1"/>
  <c r="H17" i="7"/>
  <c r="I17" i="7" s="1"/>
  <c r="G17" i="7"/>
  <c r="H16" i="7"/>
  <c r="I16" i="7" s="1"/>
  <c r="F16" i="7"/>
  <c r="F15" i="7" s="1"/>
  <c r="F14" i="7" s="1"/>
  <c r="G15" i="7"/>
  <c r="H13" i="7"/>
  <c r="I13" i="7" s="1"/>
  <c r="H12" i="7"/>
  <c r="I12" i="7" s="1"/>
  <c r="G12" i="7"/>
  <c r="G11" i="7"/>
  <c r="H11" i="7" s="1"/>
  <c r="I11" i="7" s="1"/>
  <c r="F11" i="7"/>
  <c r="F8" i="7" s="1"/>
  <c r="H10" i="7"/>
  <c r="I10" i="7" s="1"/>
  <c r="G9" i="7"/>
  <c r="F9" i="7"/>
  <c r="H9" i="7" s="1"/>
  <c r="I9" i="7" s="1"/>
  <c r="F70" i="6"/>
  <c r="F69" i="6"/>
  <c r="F68" i="6"/>
  <c r="F67" i="6"/>
  <c r="F66" i="6"/>
  <c r="F65" i="6"/>
  <c r="F60" i="6" s="1"/>
  <c r="F56" i="6" s="1"/>
  <c r="F64" i="6"/>
  <c r="F63" i="6"/>
  <c r="F62" i="6"/>
  <c r="F61" i="6"/>
  <c r="F59" i="6"/>
  <c r="F58" i="6"/>
  <c r="F57" i="6"/>
  <c r="F55" i="6"/>
  <c r="F54" i="6"/>
  <c r="F53" i="6" s="1"/>
  <c r="F52" i="6" s="1"/>
  <c r="F51" i="6"/>
  <c r="F50" i="6"/>
  <c r="F49" i="6"/>
  <c r="F47" i="6"/>
  <c r="F46" i="6"/>
  <c r="F45" i="6"/>
  <c r="F44" i="6"/>
  <c r="F42" i="6" s="1"/>
  <c r="F43" i="6"/>
  <c r="K42" i="6"/>
  <c r="F41" i="6"/>
  <c r="F38" i="6" s="1"/>
  <c r="F40" i="6"/>
  <c r="F39" i="6"/>
  <c r="K37" i="6"/>
  <c r="F35" i="6"/>
  <c r="F34" i="6"/>
  <c r="F33" i="6" s="1"/>
  <c r="F32" i="6"/>
  <c r="F31" i="6"/>
  <c r="F30" i="6"/>
  <c r="F29" i="6"/>
  <c r="F28" i="6"/>
  <c r="F27" i="6"/>
  <c r="F26" i="6"/>
  <c r="F25" i="6"/>
  <c r="F24" i="6"/>
  <c r="F23" i="6"/>
  <c r="F22" i="6"/>
  <c r="F21" i="6"/>
  <c r="G17" i="5" s="1"/>
  <c r="F18" i="6"/>
  <c r="F17" i="6" s="1"/>
  <c r="F16" i="6"/>
  <c r="K15" i="6"/>
  <c r="J15" i="6"/>
  <c r="F15" i="6"/>
  <c r="F14" i="6"/>
  <c r="F13" i="6" s="1"/>
  <c r="H52" i="5"/>
  <c r="I52" i="5" s="1"/>
  <c r="G51" i="5"/>
  <c r="H51" i="5" s="1"/>
  <c r="I51" i="5" s="1"/>
  <c r="G50" i="5"/>
  <c r="H50" i="5" s="1"/>
  <c r="I50" i="5" s="1"/>
  <c r="F50" i="5"/>
  <c r="G49" i="5"/>
  <c r="H49" i="5" s="1"/>
  <c r="I49" i="5" s="1"/>
  <c r="H48" i="5"/>
  <c r="I48" i="5" s="1"/>
  <c r="I47" i="5"/>
  <c r="H47" i="5"/>
  <c r="G46" i="5"/>
  <c r="H46" i="5" s="1"/>
  <c r="I46" i="5" s="1"/>
  <c r="G45" i="5"/>
  <c r="H45" i="5" s="1"/>
  <c r="I45" i="5" s="1"/>
  <c r="G44" i="5"/>
  <c r="H43" i="5"/>
  <c r="I43" i="5" s="1"/>
  <c r="F42" i="5"/>
  <c r="F38" i="5" s="1"/>
  <c r="H41" i="5"/>
  <c r="I41" i="5" s="1"/>
  <c r="H40" i="5"/>
  <c r="I40" i="5" s="1"/>
  <c r="H39" i="5"/>
  <c r="I39" i="5" s="1"/>
  <c r="H37" i="5"/>
  <c r="I37" i="5" s="1"/>
  <c r="G36" i="5"/>
  <c r="H36" i="5" s="1"/>
  <c r="I36" i="5" s="1"/>
  <c r="F35" i="5"/>
  <c r="H33" i="5"/>
  <c r="I33" i="5" s="1"/>
  <c r="H32" i="5"/>
  <c r="I32" i="5" s="1"/>
  <c r="H31" i="5"/>
  <c r="I31" i="5" s="1"/>
  <c r="G31" i="5"/>
  <c r="G30" i="5" s="1"/>
  <c r="H30" i="5" s="1"/>
  <c r="I30" i="5" s="1"/>
  <c r="F30" i="5"/>
  <c r="G29" i="5"/>
  <c r="H29" i="5" s="1"/>
  <c r="I29" i="5" s="1"/>
  <c r="G28" i="5"/>
  <c r="H28" i="5" s="1"/>
  <c r="I28" i="5" s="1"/>
  <c r="F27" i="5"/>
  <c r="F23" i="5" s="1"/>
  <c r="I26" i="5"/>
  <c r="H26" i="5"/>
  <c r="H25" i="5"/>
  <c r="I25" i="5" s="1"/>
  <c r="H24" i="5"/>
  <c r="I24" i="5" s="1"/>
  <c r="G21" i="5"/>
  <c r="H21" i="5" s="1"/>
  <c r="I21" i="5" s="1"/>
  <c r="H20" i="5"/>
  <c r="I20" i="5" s="1"/>
  <c r="H19" i="5"/>
  <c r="I19" i="5" s="1"/>
  <c r="G19" i="5"/>
  <c r="F19" i="5"/>
  <c r="H18" i="5"/>
  <c r="I18" i="5" s="1"/>
  <c r="F16" i="5"/>
  <c r="F15" i="5"/>
  <c r="F13" i="5"/>
  <c r="H12" i="5"/>
  <c r="I12" i="5" s="1"/>
  <c r="G12" i="5"/>
  <c r="G11" i="5" s="1"/>
  <c r="H11" i="5" s="1"/>
  <c r="I11" i="5" s="1"/>
  <c r="F11" i="5"/>
  <c r="G10" i="5"/>
  <c r="G9" i="5" s="1"/>
  <c r="F9" i="5"/>
  <c r="F31" i="4"/>
  <c r="G29" i="3" s="1"/>
  <c r="F29" i="4"/>
  <c r="Q28" i="4"/>
  <c r="Q27" i="4" s="1"/>
  <c r="Q18" i="4" s="1"/>
  <c r="P28" i="4"/>
  <c r="P27" i="4" s="1"/>
  <c r="N28" i="4"/>
  <c r="M28" i="4"/>
  <c r="M27" i="4" s="1"/>
  <c r="M18" i="4" s="1"/>
  <c r="L28" i="4"/>
  <c r="K28" i="4"/>
  <c r="J28" i="4"/>
  <c r="I28" i="4"/>
  <c r="H28" i="4"/>
  <c r="H27" i="4" s="1"/>
  <c r="G28" i="4"/>
  <c r="G27" i="4" s="1"/>
  <c r="F28" i="4"/>
  <c r="N27" i="4"/>
  <c r="L27" i="4"/>
  <c r="K27" i="4"/>
  <c r="J27" i="4"/>
  <c r="I27" i="4"/>
  <c r="F27" i="4"/>
  <c r="F26" i="4"/>
  <c r="Q25" i="4"/>
  <c r="P25" i="4"/>
  <c r="O25" i="4"/>
  <c r="N25" i="4"/>
  <c r="M25" i="4"/>
  <c r="L25" i="4"/>
  <c r="K25" i="4"/>
  <c r="K18" i="4" s="1"/>
  <c r="J25" i="4"/>
  <c r="I25" i="4"/>
  <c r="H25" i="4"/>
  <c r="H18" i="4" s="1"/>
  <c r="G25" i="4"/>
  <c r="F25" i="4"/>
  <c r="F24" i="4"/>
  <c r="F23" i="4"/>
  <c r="F22" i="4"/>
  <c r="F20" i="4" s="1"/>
  <c r="F19" i="4" s="1"/>
  <c r="F21" i="4"/>
  <c r="Q20" i="4"/>
  <c r="P20" i="4"/>
  <c r="P19" i="4" s="1"/>
  <c r="P18" i="4" s="1"/>
  <c r="N20" i="4"/>
  <c r="N19" i="4" s="1"/>
  <c r="N18" i="4" s="1"/>
  <c r="M20" i="4"/>
  <c r="L20" i="4"/>
  <c r="K20" i="4"/>
  <c r="J20" i="4"/>
  <c r="I20" i="4"/>
  <c r="H20" i="4"/>
  <c r="G20" i="4"/>
  <c r="G19" i="4" s="1"/>
  <c r="G18" i="4" s="1"/>
  <c r="Q19" i="4"/>
  <c r="M19" i="4"/>
  <c r="L19" i="4"/>
  <c r="K19" i="4"/>
  <c r="J19" i="4"/>
  <c r="J18" i="4" s="1"/>
  <c r="I19" i="4"/>
  <c r="I18" i="4" s="1"/>
  <c r="H19" i="4"/>
  <c r="L18" i="4"/>
  <c r="F17" i="4"/>
  <c r="G13" i="3" s="1"/>
  <c r="H13" i="3" s="1"/>
  <c r="I13" i="3" s="1"/>
  <c r="F16" i="4"/>
  <c r="G12" i="3" s="1"/>
  <c r="Q15" i="4"/>
  <c r="L15" i="4"/>
  <c r="K15" i="4"/>
  <c r="J15" i="4"/>
  <c r="J11" i="4" s="1"/>
  <c r="I15" i="4"/>
  <c r="F14" i="4"/>
  <c r="F13" i="4"/>
  <c r="F12" i="4" s="1"/>
  <c r="Q11" i="4"/>
  <c r="P11" i="4"/>
  <c r="N11" i="4"/>
  <c r="M11" i="4"/>
  <c r="L11" i="4"/>
  <c r="K11" i="4"/>
  <c r="I11" i="4"/>
  <c r="H11" i="4"/>
  <c r="G11" i="4"/>
  <c r="G30" i="3"/>
  <c r="H30" i="3" s="1"/>
  <c r="I30" i="3" s="1"/>
  <c r="F28" i="3"/>
  <c r="G27" i="3"/>
  <c r="H27" i="3" s="1"/>
  <c r="I27" i="3" s="1"/>
  <c r="F26" i="3"/>
  <c r="F25" i="3"/>
  <c r="G24" i="3"/>
  <c r="H24" i="3" s="1"/>
  <c r="I24" i="3" s="1"/>
  <c r="G23" i="3"/>
  <c r="H23" i="3" s="1"/>
  <c r="I23" i="3" s="1"/>
  <c r="G22" i="3"/>
  <c r="H22" i="3" s="1"/>
  <c r="I22" i="3" s="1"/>
  <c r="H21" i="3"/>
  <c r="I21" i="3" s="1"/>
  <c r="G20" i="3"/>
  <c r="H20" i="3" s="1"/>
  <c r="I20" i="3" s="1"/>
  <c r="G19" i="3"/>
  <c r="G18" i="3" s="1"/>
  <c r="G15" i="3" s="1"/>
  <c r="F18" i="3"/>
  <c r="I17" i="3"/>
  <c r="H17" i="3"/>
  <c r="G16" i="3"/>
  <c r="H16" i="3" s="1"/>
  <c r="I16" i="3" s="1"/>
  <c r="F16" i="3"/>
  <c r="F11" i="3"/>
  <c r="F8" i="3" s="1"/>
  <c r="F75" i="2"/>
  <c r="F74" i="2"/>
  <c r="G57" i="1" s="1"/>
  <c r="H57" i="1" s="1"/>
  <c r="I57" i="1" s="1"/>
  <c r="F73" i="2"/>
  <c r="F72" i="2"/>
  <c r="F71" i="2"/>
  <c r="G54" i="1" s="1"/>
  <c r="W70" i="2"/>
  <c r="F70" i="2" s="1"/>
  <c r="F69" i="2"/>
  <c r="F68" i="2"/>
  <c r="F67" i="2"/>
  <c r="F66" i="2"/>
  <c r="F65" i="2"/>
  <c r="F64" i="2"/>
  <c r="V63" i="2"/>
  <c r="F63" i="2" s="1"/>
  <c r="P62" i="2"/>
  <c r="F61" i="2"/>
  <c r="G44" i="1" s="1"/>
  <c r="H44" i="1" s="1"/>
  <c r="I44" i="1" s="1"/>
  <c r="F60" i="2"/>
  <c r="F59" i="2"/>
  <c r="F58" i="2"/>
  <c r="G42" i="1" s="1"/>
  <c r="H42" i="1" s="1"/>
  <c r="I42" i="1" s="1"/>
  <c r="F57" i="2"/>
  <c r="F56" i="2" s="1"/>
  <c r="F55" i="2"/>
  <c r="F54" i="2"/>
  <c r="F53" i="2"/>
  <c r="G39" i="1" s="1"/>
  <c r="H39" i="1" s="1"/>
  <c r="I39" i="1" s="1"/>
  <c r="F52" i="2"/>
  <c r="F51" i="2"/>
  <c r="F50" i="2"/>
  <c r="G37" i="1" s="1"/>
  <c r="H37" i="1" s="1"/>
  <c r="I37" i="1" s="1"/>
  <c r="F49" i="2"/>
  <c r="G36" i="1" s="1"/>
  <c r="F48" i="2"/>
  <c r="F47" i="2"/>
  <c r="F46" i="2" s="1"/>
  <c r="F45" i="2"/>
  <c r="F44" i="2"/>
  <c r="F43" i="2"/>
  <c r="F42" i="2"/>
  <c r="F41" i="2"/>
  <c r="F38" i="2" s="1"/>
  <c r="F40" i="2"/>
  <c r="F39" i="2"/>
  <c r="F36" i="2"/>
  <c r="F35" i="2"/>
  <c r="F34" i="2"/>
  <c r="G29" i="1" s="1"/>
  <c r="H29" i="1" s="1"/>
  <c r="I29" i="1" s="1"/>
  <c r="F33" i="2"/>
  <c r="G28" i="1" s="1"/>
  <c r="F32" i="2"/>
  <c r="F30" i="2"/>
  <c r="F29" i="2"/>
  <c r="F28" i="2" s="1"/>
  <c r="G24" i="1" s="1"/>
  <c r="F27" i="2"/>
  <c r="F26" i="2"/>
  <c r="F25" i="2"/>
  <c r="F24" i="2"/>
  <c r="AB23" i="2"/>
  <c r="W23" i="2"/>
  <c r="T23" i="2"/>
  <c r="R23" i="2"/>
  <c r="Q23" i="2"/>
  <c r="O23" i="2"/>
  <c r="F23" i="2"/>
  <c r="F22" i="2"/>
  <c r="F21" i="2"/>
  <c r="F20" i="2"/>
  <c r="F19" i="2" s="1"/>
  <c r="P19" i="2"/>
  <c r="F18" i="2"/>
  <c r="F17" i="2"/>
  <c r="F16" i="2"/>
  <c r="F15" i="2" s="1"/>
  <c r="F14" i="2"/>
  <c r="F13" i="2" s="1"/>
  <c r="F12" i="2" s="1"/>
  <c r="F11" i="2" s="1"/>
  <c r="H58" i="1"/>
  <c r="I56" i="1"/>
  <c r="H56" i="1"/>
  <c r="G55" i="1"/>
  <c r="H55" i="1" s="1"/>
  <c r="I55" i="1" s="1"/>
  <c r="F53" i="1"/>
  <c r="G52" i="1"/>
  <c r="H52" i="1" s="1"/>
  <c r="I52" i="1" s="1"/>
  <c r="G51" i="1"/>
  <c r="H51" i="1" s="1"/>
  <c r="I51" i="1" s="1"/>
  <c r="G50" i="1"/>
  <c r="G49" i="1"/>
  <c r="H49" i="1" s="1"/>
  <c r="I49" i="1" s="1"/>
  <c r="G48" i="1"/>
  <c r="H48" i="1" s="1"/>
  <c r="I48" i="1" s="1"/>
  <c r="F47" i="1"/>
  <c r="F45" i="1"/>
  <c r="G43" i="1"/>
  <c r="H43" i="1" s="1"/>
  <c r="I43" i="1" s="1"/>
  <c r="G41" i="1"/>
  <c r="H41" i="1" s="1"/>
  <c r="I41" i="1" s="1"/>
  <c r="H38" i="1"/>
  <c r="G38" i="1"/>
  <c r="H35" i="1"/>
  <c r="I35" i="1" s="1"/>
  <c r="F34" i="1"/>
  <c r="F30" i="1" s="1"/>
  <c r="H33" i="1"/>
  <c r="I33" i="1" s="1"/>
  <c r="G32" i="1"/>
  <c r="H32" i="1" s="1"/>
  <c r="I32" i="1" s="1"/>
  <c r="G31" i="1"/>
  <c r="H31" i="1" s="1"/>
  <c r="I31" i="1" s="1"/>
  <c r="G27" i="1"/>
  <c r="H27" i="1" s="1"/>
  <c r="I27" i="1" s="1"/>
  <c r="G25" i="1"/>
  <c r="H25" i="1" s="1"/>
  <c r="I25" i="1" s="1"/>
  <c r="H22" i="1"/>
  <c r="I22" i="1" s="1"/>
  <c r="G21" i="1"/>
  <c r="F21" i="1"/>
  <c r="G20" i="1"/>
  <c r="G19" i="1"/>
  <c r="H19" i="1" s="1"/>
  <c r="I19" i="1" s="1"/>
  <c r="F18" i="1"/>
  <c r="G17" i="1"/>
  <c r="H17" i="1" s="1"/>
  <c r="I17" i="1" s="1"/>
  <c r="H16" i="1"/>
  <c r="I16" i="1" s="1"/>
  <c r="G15" i="1"/>
  <c r="H15" i="1" s="1"/>
  <c r="I15" i="1" s="1"/>
  <c r="F14" i="1"/>
  <c r="H13" i="1"/>
  <c r="I13" i="1" s="1"/>
  <c r="G12" i="1"/>
  <c r="G9" i="1" s="1"/>
  <c r="F12" i="1"/>
  <c r="H11" i="1"/>
  <c r="G10" i="1"/>
  <c r="F10" i="1"/>
  <c r="H19" i="3" l="1"/>
  <c r="I19" i="3" s="1"/>
  <c r="F8" i="5"/>
  <c r="H9" i="5"/>
  <c r="I9" i="5" s="1"/>
  <c r="G35" i="5"/>
  <c r="G34" i="5" s="1"/>
  <c r="G42" i="5"/>
  <c r="G38" i="5" s="1"/>
  <c r="H38" i="5" s="1"/>
  <c r="I38" i="5" s="1"/>
  <c r="H44" i="5"/>
  <c r="I44" i="5" s="1"/>
  <c r="G68" i="7"/>
  <c r="H68" i="7" s="1"/>
  <c r="I68" i="7" s="1"/>
  <c r="G18" i="1"/>
  <c r="H18" i="1" s="1"/>
  <c r="I18" i="1" s="1"/>
  <c r="H21" i="1"/>
  <c r="I21" i="1" s="1"/>
  <c r="H10" i="1"/>
  <c r="G14" i="1"/>
  <c r="H14" i="1" s="1"/>
  <c r="I14" i="1" s="1"/>
  <c r="F9" i="1"/>
  <c r="H9" i="1" s="1"/>
  <c r="I9" i="1" s="1"/>
  <c r="G47" i="1"/>
  <c r="H47" i="1" s="1"/>
  <c r="I47" i="1" s="1"/>
  <c r="H54" i="1"/>
  <c r="I54" i="1" s="1"/>
  <c r="G53" i="1"/>
  <c r="H53" i="1" s="1"/>
  <c r="I53" i="1" s="1"/>
  <c r="H24" i="1"/>
  <c r="I24" i="1" s="1"/>
  <c r="G23" i="1"/>
  <c r="H23" i="1" s="1"/>
  <c r="I23" i="1" s="1"/>
  <c r="G34" i="1"/>
  <c r="H36" i="1"/>
  <c r="I36" i="1" s="1"/>
  <c r="F22" i="5"/>
  <c r="F37" i="2"/>
  <c r="H18" i="3"/>
  <c r="I18" i="3" s="1"/>
  <c r="F18" i="4"/>
  <c r="F6" i="2"/>
  <c r="H49" i="7"/>
  <c r="I49" i="7" s="1"/>
  <c r="G44" i="7"/>
  <c r="F37" i="6"/>
  <c r="F36" i="6" s="1"/>
  <c r="F62" i="2"/>
  <c r="G46" i="1"/>
  <c r="F8" i="1"/>
  <c r="F31" i="2"/>
  <c r="F5" i="2" s="1"/>
  <c r="H17" i="5"/>
  <c r="I17" i="5" s="1"/>
  <c r="G16" i="5"/>
  <c r="G15" i="5" s="1"/>
  <c r="H28" i="1"/>
  <c r="I28" i="1" s="1"/>
  <c r="H29" i="3"/>
  <c r="I29" i="3" s="1"/>
  <c r="G28" i="3"/>
  <c r="H28" i="3" s="1"/>
  <c r="I28" i="3" s="1"/>
  <c r="F26" i="1"/>
  <c r="H12" i="3"/>
  <c r="I12" i="3" s="1"/>
  <c r="G11" i="3"/>
  <c r="F26" i="8"/>
  <c r="H12" i="1"/>
  <c r="I12" i="1" s="1"/>
  <c r="H20" i="1"/>
  <c r="I20" i="1" s="1"/>
  <c r="H50" i="1"/>
  <c r="G10" i="3"/>
  <c r="F15" i="4"/>
  <c r="F11" i="4" s="1"/>
  <c r="F6" i="4" s="1"/>
  <c r="G27" i="5"/>
  <c r="G23" i="5" s="1"/>
  <c r="F34" i="5"/>
  <c r="G8" i="7"/>
  <c r="F15" i="3"/>
  <c r="G26" i="3"/>
  <c r="F30" i="4"/>
  <c r="H15" i="5"/>
  <c r="I15" i="5" s="1"/>
  <c r="H42" i="5"/>
  <c r="I42" i="5" s="1"/>
  <c r="F20" i="6"/>
  <c r="F19" i="6" s="1"/>
  <c r="F12" i="6" s="1"/>
  <c r="F7" i="6" s="1"/>
  <c r="G40" i="1"/>
  <c r="H40" i="1" s="1"/>
  <c r="I40" i="1" s="1"/>
  <c r="H10" i="5"/>
  <c r="I10" i="5" s="1"/>
  <c r="H34" i="1"/>
  <c r="I34" i="1" s="1"/>
  <c r="G14" i="5"/>
  <c r="H15" i="7"/>
  <c r="I15" i="7" s="1"/>
  <c r="H22" i="5" l="1"/>
  <c r="I22" i="5" s="1"/>
  <c r="H35" i="5"/>
  <c r="I35" i="5" s="1"/>
  <c r="H34" i="5"/>
  <c r="I34" i="5" s="1"/>
  <c r="H16" i="5"/>
  <c r="I16" i="5" s="1"/>
  <c r="G22" i="5"/>
  <c r="G25" i="3"/>
  <c r="H26" i="3"/>
  <c r="I26" i="3" s="1"/>
  <c r="G43" i="7"/>
  <c r="H44" i="7"/>
  <c r="I44" i="7" s="1"/>
  <c r="F14" i="3"/>
  <c r="H15" i="3"/>
  <c r="I15" i="3" s="1"/>
  <c r="G30" i="1"/>
  <c r="H8" i="7"/>
  <c r="H11" i="3"/>
  <c r="I11" i="3" s="1"/>
  <c r="G8" i="1"/>
  <c r="H8" i="1" s="1"/>
  <c r="G9" i="3"/>
  <c r="H9" i="3" s="1"/>
  <c r="I9" i="3" s="1"/>
  <c r="H10" i="3"/>
  <c r="I10" i="3" s="1"/>
  <c r="H27" i="5"/>
  <c r="I27" i="5" s="1"/>
  <c r="F6" i="1"/>
  <c r="G8" i="5"/>
  <c r="H8" i="5" s="1"/>
  <c r="I8" i="5" s="1"/>
  <c r="G45" i="1"/>
  <c r="H45" i="1" s="1"/>
  <c r="I45" i="1" s="1"/>
  <c r="H46" i="1"/>
  <c r="I46" i="1" s="1"/>
  <c r="H14" i="5"/>
  <c r="I14" i="5" s="1"/>
  <c r="G13" i="5"/>
  <c r="H13" i="5" s="1"/>
  <c r="I13" i="5" s="1"/>
  <c r="H23" i="5"/>
  <c r="I23" i="5" s="1"/>
  <c r="G8" i="3" l="1"/>
  <c r="H8" i="3" s="1"/>
  <c r="I8" i="3" s="1"/>
  <c r="I8" i="1"/>
  <c r="I8" i="7"/>
  <c r="G6" i="5"/>
  <c r="H43" i="7"/>
  <c r="I43" i="7" s="1"/>
  <c r="G14" i="7"/>
  <c r="H6" i="5"/>
  <c r="H30" i="1"/>
  <c r="I30" i="1" s="1"/>
  <c r="G26" i="1"/>
  <c r="H26" i="1" s="1"/>
  <c r="I26" i="1" s="1"/>
  <c r="H25" i="3"/>
  <c r="I25" i="3" s="1"/>
  <c r="G14" i="3"/>
  <c r="G6" i="3" l="1"/>
  <c r="G6" i="1"/>
  <c r="H14" i="7"/>
  <c r="G6" i="7"/>
  <c r="H14" i="3"/>
  <c r="H6" i="1"/>
  <c r="H6" i="3" l="1"/>
  <c r="I14" i="3"/>
  <c r="I14" i="7"/>
  <c r="H6" i="7"/>
</calcChain>
</file>

<file path=xl/comments1.xml><?xml version="1.0" encoding="utf-8"?>
<comments xmlns="http://schemas.openxmlformats.org/spreadsheetml/2006/main">
  <authors>
    <author/>
  </authors>
  <commentList>
    <comment ref="R33" authorId="0" shapeId="0">
      <text>
        <r>
          <rPr>
            <sz val="11"/>
            <color theme="1"/>
            <rFont val="Calibri"/>
            <scheme val="minor"/>
          </rPr>
          <t>======
ID#AAABD5XIWsE
Juan Ignacio Cancino Pacheco    (2024-01-10 23:09:55)
MIGRACIONES</t>
        </r>
      </text>
    </comment>
    <comment ref="Y58" authorId="0" shapeId="0">
      <text>
        <r>
          <rPr>
            <sz val="11"/>
            <color theme="1"/>
            <rFont val="Calibri"/>
            <scheme val="minor"/>
          </rPr>
          <t>======
ID#AAABD5XIWsA
Juan Ignacio Cancino Pacheco    (2024-01-10 23:09:55)
Free for service - Llanquihue</t>
        </r>
      </text>
    </comment>
    <comment ref="Y69" authorId="0" shapeId="0">
      <text>
        <r>
          <rPr>
            <sz val="11"/>
            <color theme="1"/>
            <rFont val="Calibri"/>
            <scheme val="minor"/>
          </rPr>
          <t>======
ID#AAABD5XIWr8
Juan Ignacio Cancino Pacheco    (2024-01-10 23:09:55)
Proyecto Automatización Residuos Solidos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fWXT+A8qO21ZHndMxBQojDO/VNw=="/>
    </ext>
  </extLst>
</comments>
</file>

<file path=xl/sharedStrings.xml><?xml version="1.0" encoding="utf-8"?>
<sst xmlns="http://schemas.openxmlformats.org/spreadsheetml/2006/main" count="1417" uniqueCount="526">
  <si>
    <t>PLANILLA DE DECRETOS POR PROGRAMA PERIODO 2023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</si>
  <si>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</si>
  <si>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</si>
  <si>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</si>
  <si>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</si>
  <si>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</si>
  <si>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</si>
  <si>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</si>
  <si>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</si>
  <si>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</si>
  <si>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</si>
  <si>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</si>
  <si>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</si>
  <si>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</si>
  <si>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</si>
  <si>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</si>
  <si>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</si>
  <si>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</si>
  <si>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</si>
  <si>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</si>
  <si>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/>
  </si>
  <si>
    <t xml:space="preserve">06 </t>
  </si>
  <si>
    <t xml:space="preserve">De Gobiernos Extranjeros                                                        </t>
  </si>
  <si>
    <t xml:space="preserve">001 </t>
  </si>
  <si>
    <t xml:space="preserve">Del Gobierno Español - Instituto de Crédito Oficial de España                                                                                                                                                                                             </t>
  </si>
  <si>
    <t>08</t>
  </si>
  <si>
    <t xml:space="preserve">OTROS INGRESOS CORRIENTES                                                       </t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</si>
  <si>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</si>
  <si>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</si>
  <si>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</si>
  <si>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</si>
  <si>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</si>
  <si>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</si>
  <si>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</si>
  <si>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</si>
  <si>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</si>
  <si>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</si>
  <si>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</si>
  <si>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</si>
  <si>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</si>
  <si>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</si>
  <si>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</si>
  <si>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12</t>
  </si>
  <si>
    <t xml:space="preserve">RECUPERACIÓN DE PRÉSTAMOS                                                       </t>
  </si>
  <si>
    <t xml:space="preserve">10 </t>
  </si>
  <si>
    <t xml:space="preserve">Ingresos por Percibir                                                           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</si>
  <si>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</si>
  <si>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</si>
  <si>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</si>
  <si>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</si>
  <si>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</si>
  <si>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</si>
  <si>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</si>
  <si>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</si>
  <si>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</si>
  <si>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</si>
  <si>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>01</t>
  </si>
  <si>
    <t>Al Sector Privado</t>
  </si>
  <si>
    <t>010</t>
  </si>
  <si>
    <t>Fundación para la Promoción y Desarrollo de la Mujer
(PRODEMU)</t>
  </si>
  <si>
    <t>102</t>
  </si>
  <si>
    <t>Universidad Adolfo Ibañez-Indice de bienestar territorial para mejorar la toma de decisiones</t>
  </si>
  <si>
    <t xml:space="preserve">A Otras Entidades Públicas                                                      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</si>
  <si>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</si>
  <si>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</si>
  <si>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025</t>
  </si>
  <si>
    <t>U. de Chile, Facultad de Gobierno - Actualización de metodologías, procesos y sistemas política nacional de zonas rezagadas (etapa 2)</t>
  </si>
  <si>
    <t>027</t>
  </si>
  <si>
    <t>Aceleración de Carteras de Planes de Zonas Rezagadas</t>
  </si>
  <si>
    <t>030</t>
  </si>
  <si>
    <t xml:space="preserve">SUBPESCA - Consulta indígena área marina Rapa Nui </t>
  </si>
  <si>
    <t xml:space="preserve">409 </t>
  </si>
  <si>
    <t xml:space="preserve">Oficina Revitalización de Barrios e Infraestructura Patrimonial                                                                                                                                                                                           </t>
  </si>
  <si>
    <t xml:space="preserve">07 </t>
  </si>
  <si>
    <t xml:space="preserve">A Organismos Internacionales                                                    </t>
  </si>
  <si>
    <t>002</t>
  </si>
  <si>
    <t>A Comisión Económica Para América Latina y el Caribe de las Naciones Unidas</t>
  </si>
  <si>
    <t>003</t>
  </si>
  <si>
    <t xml:space="preserve">A Banco Interamericano de Desarrollo (BID)      </t>
  </si>
  <si>
    <t>007</t>
  </si>
  <si>
    <t>Org. De las Naciones Unidas para la alimentacion y la agricultura</t>
  </si>
  <si>
    <t>008</t>
  </si>
  <si>
    <t>A Facultad Latinoamericana de Ciencias Sociales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</si>
  <si>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</si>
  <si>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</si>
  <si>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</si>
  <si>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</si>
  <si>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</si>
  <si>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</si>
  <si>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</si>
  <si>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</si>
  <si>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</si>
  <si>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</si>
  <si>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</si>
  <si>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</si>
  <si>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Programas Informáticos                                                          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</si>
  <si>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</si>
  <si>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</si>
  <si>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</si>
  <si>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</si>
  <si>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</si>
  <si>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Otros Gastos Financieros Deuda Externa                                          </t>
  </si>
  <si>
    <t>07</t>
  </si>
  <si>
    <t>Deuda Flotante</t>
  </si>
  <si>
    <t>35</t>
  </si>
  <si>
    <t>SALDO FINAL DE CAJA</t>
  </si>
  <si>
    <t xml:space="preserve">Estado del Decreto: Aprobado            </t>
  </si>
  <si>
    <t>Item</t>
  </si>
  <si>
    <t>DENOMINACION</t>
  </si>
  <si>
    <t>MODIFICACIONES</t>
  </si>
  <si>
    <t>MARZO</t>
  </si>
  <si>
    <t xml:space="preserve">ABRIL </t>
  </si>
  <si>
    <t>MAYO</t>
  </si>
  <si>
    <t>JUNIO</t>
  </si>
  <si>
    <t>JULIO</t>
  </si>
  <si>
    <t>OCTUBRE</t>
  </si>
  <si>
    <t>DICIEMBRE</t>
  </si>
  <si>
    <t xml:space="preserve">DICIEMBRE </t>
  </si>
  <si>
    <t>DEC.267</t>
  </si>
  <si>
    <t>DEC.271</t>
  </si>
  <si>
    <t>Dec.362</t>
  </si>
  <si>
    <t>Dec.400</t>
  </si>
  <si>
    <t>Dec.430</t>
  </si>
  <si>
    <t>Dec.490</t>
  </si>
  <si>
    <t>Dec.619</t>
  </si>
  <si>
    <t>Dec.660</t>
  </si>
  <si>
    <t>Dec.823</t>
  </si>
  <si>
    <t>Dec.972</t>
  </si>
  <si>
    <t>Dec.1000</t>
  </si>
  <si>
    <t>Dec.2081</t>
  </si>
  <si>
    <t>Dec.1756</t>
  </si>
  <si>
    <t>Dec.1818</t>
  </si>
  <si>
    <t>Dec.846</t>
  </si>
  <si>
    <t>Dec. 2170</t>
  </si>
  <si>
    <t>Dec. 2230</t>
  </si>
  <si>
    <t>Dec. 2039</t>
  </si>
  <si>
    <t>Dec. 1986</t>
  </si>
  <si>
    <t>Decreto 2195</t>
  </si>
  <si>
    <t>Decreto 2040</t>
  </si>
  <si>
    <t xml:space="preserve">Registro 0395EE </t>
  </si>
  <si>
    <t>Registro 0385EE</t>
  </si>
  <si>
    <t>Registro 0460EE</t>
  </si>
  <si>
    <t>Registro  0415EE</t>
  </si>
  <si>
    <t>Registro 0616EE</t>
  </si>
  <si>
    <t>Registro  0584EE</t>
  </si>
  <si>
    <t>Registro 0762EE</t>
  </si>
  <si>
    <t>Registro 0865EE</t>
  </si>
  <si>
    <t>Registro 1069EE</t>
  </si>
  <si>
    <t>Registro 1113EE</t>
  </si>
  <si>
    <t>Registro 1115EE</t>
  </si>
  <si>
    <t>Registro 482SP</t>
  </si>
  <si>
    <t>Registro 1686EE</t>
  </si>
  <si>
    <t>Registro 1889EE</t>
  </si>
  <si>
    <t>Registro 1067EE</t>
  </si>
  <si>
    <t>Registro 2021EE</t>
  </si>
  <si>
    <t>Registro 1989EE</t>
  </si>
  <si>
    <t>Registro 1991EE</t>
  </si>
  <si>
    <t>Reg. 1981EE</t>
  </si>
  <si>
    <t>Reg. 2112 EE</t>
  </si>
  <si>
    <t>Registro 488FF</t>
  </si>
  <si>
    <t>OF.404/2023</t>
  </si>
  <si>
    <t>OF.368/2023</t>
  </si>
  <si>
    <t>OF.492/2023</t>
  </si>
  <si>
    <t>OF.S/N</t>
  </si>
  <si>
    <t>OF.490/2023</t>
  </si>
  <si>
    <t>OF.769/2023</t>
  </si>
  <si>
    <t>OF.948/2023</t>
  </si>
  <si>
    <t>OF.1126/2023</t>
  </si>
  <si>
    <t>OF.1620/2023</t>
  </si>
  <si>
    <t>OF.1744/2023</t>
  </si>
  <si>
    <t>OF.28533 M.INT.</t>
  </si>
  <si>
    <t>CORREO 17/10/23</t>
  </si>
  <si>
    <t>OF.3321/2023</t>
  </si>
  <si>
    <t>OF.1951/2023</t>
  </si>
  <si>
    <t>OF.2448/2023</t>
  </si>
  <si>
    <t>Rebaja Serv de la Deuda</t>
  </si>
  <si>
    <t>Traspaso H a C</t>
  </si>
  <si>
    <t>OF.32.802 M.INT.</t>
  </si>
  <si>
    <t>INGRESOS</t>
  </si>
  <si>
    <t xml:space="preserve">Del Sector Privado                                                              </t>
  </si>
  <si>
    <t xml:space="preserve">003 </t>
  </si>
  <si>
    <t xml:space="preserve">Administradora del Fondo para Bonificación por Retiro                                                                                                                                                                                                     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</si>
  <si>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</si>
  <si>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</si>
  <si>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</si>
  <si>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</si>
  <si>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>Prestaciones Previsionales</t>
  </si>
  <si>
    <t xml:space="preserve">Prestaciones Sociales del Empleador                                             </t>
  </si>
  <si>
    <t>100</t>
  </si>
  <si>
    <t xml:space="preserve">Universidad del Desarrollo </t>
  </si>
  <si>
    <t>101</t>
  </si>
  <si>
    <t>Fundación Chile Descentralizado Desarrollado</t>
  </si>
  <si>
    <t>103</t>
  </si>
  <si>
    <t>Universidad Católica - Centro Latinoamericano de Políticas Económicas y Sociales</t>
  </si>
  <si>
    <t>104</t>
  </si>
  <si>
    <t>Fortalecimiento y Apoyo Técnico a los Gobiernos Regionales</t>
  </si>
  <si>
    <t>105</t>
  </si>
  <si>
    <t>Fortalecimiento de Capacidades de Intervención en Zonas Rurales</t>
  </si>
  <si>
    <t>Fortalecimiento de Capacidades Regionales en Materia de Atracción de Inversiones</t>
  </si>
  <si>
    <t>410</t>
  </si>
  <si>
    <t>Universidad de Chile - Fortalecimiento Organizacional Gobiernos Regionales</t>
  </si>
  <si>
    <t xml:space="preserve">415 </t>
  </si>
  <si>
    <t xml:space="preserve">Oficina Donación Española                                                                                                                                                                                                                                 </t>
  </si>
  <si>
    <t xml:space="preserve">A Banco Interamericano de Desarrollo (BID)                                                                                                                                                                                                                </t>
  </si>
  <si>
    <t>006</t>
  </si>
  <si>
    <t xml:space="preserve">A Banco Mundial                                                                                                                                                                                                                                           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</si>
  <si>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</si>
  <si>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</si>
  <si>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</si>
  <si>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</si>
  <si>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</si>
  <si>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</si>
  <si>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</si>
  <si>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</si>
  <si>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</si>
  <si>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Al Gobierno Central</t>
  </si>
  <si>
    <t>C</t>
  </si>
  <si>
    <t>500</t>
  </si>
  <si>
    <t>Servicio Nacional de Prevención y Respuesta Ante Desastres -Municipalidades (Prevención y Mitigación de Riesgos)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</si>
  <si>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</si>
  <si>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</si>
  <si>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</si>
  <si>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033 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</si>
  <si>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</si>
  <si>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 xml:space="preserve">034 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</si>
  <si>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</si>
  <si>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</si>
  <si>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</si>
  <si>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>33</t>
  </si>
  <si>
    <t xml:space="preserve">TRANSFERENCIAS DE CAPITAL                                                       </t>
  </si>
  <si>
    <t xml:space="preserve">Deuda Flotante      </t>
  </si>
  <si>
    <t xml:space="preserve">SALDO FINAL DE CAJA                  </t>
  </si>
  <si>
    <t>Modificaciones</t>
  </si>
  <si>
    <t>Dec.481</t>
  </si>
  <si>
    <t>Dec.844</t>
  </si>
  <si>
    <t>Dec.2039</t>
  </si>
  <si>
    <t>DEC.2040</t>
  </si>
  <si>
    <t>DEC.2230</t>
  </si>
  <si>
    <t>DEC. 2170</t>
  </si>
  <si>
    <t>Dec.</t>
  </si>
  <si>
    <t>Registro 0681EE</t>
  </si>
  <si>
    <t>Registro 2019EE</t>
  </si>
  <si>
    <t>Reg. 2112EE</t>
  </si>
  <si>
    <t>Registro.488FF</t>
  </si>
  <si>
    <t>OF.737/2023</t>
  </si>
  <si>
    <t>OF.1272/2023</t>
  </si>
  <si>
    <t>CORREO</t>
  </si>
  <si>
    <t>Otros Ingresos Corrientes</t>
  </si>
  <si>
    <t>034</t>
  </si>
  <si>
    <t xml:space="preserve">Programa de Apoyo a la Acreditación de Calidad de Servicios Municipales                                                                                                                                                                                   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</si>
  <si>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</si>
  <si>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</si>
  <si>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 xml:space="preserve">De Fomento              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</si>
  <si>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</si>
  <si>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</si>
  <si>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</si>
  <si>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</si>
  <si>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>200</t>
  </si>
  <si>
    <t>Fondo de Emergencia Transitorio</t>
  </si>
  <si>
    <t>14</t>
  </si>
  <si>
    <t xml:space="preserve">ENDEUDAMIENTO                                                                   </t>
  </si>
  <si>
    <t xml:space="preserve">Endeudamiento Externo                                                           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</si>
  <si>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</si>
  <si>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</si>
  <si>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</si>
  <si>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</si>
  <si>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</si>
  <si>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</si>
  <si>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</si>
  <si>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</si>
  <si>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</si>
  <si>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 xml:space="preserve">INGRETROSS AL FISCO </t>
  </si>
  <si>
    <t>Otros Integros  al Fisco</t>
  </si>
  <si>
    <t>26</t>
  </si>
  <si>
    <t xml:space="preserve">OTROS GASTOS CORRIENTES     </t>
  </si>
  <si>
    <t>Devoluciones</t>
  </si>
  <si>
    <t>32</t>
  </si>
  <si>
    <t xml:space="preserve">PRÉSTAMOS 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</si>
  <si>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</si>
  <si>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</si>
  <si>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Aporte Reembolsable Especial a Municipalidades</t>
  </si>
  <si>
    <t xml:space="preserve">Al Gobierno Central  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</si>
  <si>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</si>
  <si>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</si>
  <si>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</si>
  <si>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Al Serviu</t>
  </si>
  <si>
    <t xml:space="preserve">100 </t>
  </si>
  <si>
    <t xml:space="preserve">Municipalidades (Fondo Recuperación de Ciudades)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</si>
  <si>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</si>
  <si>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</si>
  <si>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Municipalidades (Programa Mejoramiento de Barrios)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</si>
  <si>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</si>
  <si>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</si>
  <si>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</si>
  <si>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</si>
  <si>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</si>
  <si>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</si>
  <si>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</si>
  <si>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Saldo Final de Caja</t>
  </si>
  <si>
    <t>NOVIEMBRE</t>
  </si>
  <si>
    <t>DEC.265</t>
  </si>
  <si>
    <t>Dec.502</t>
  </si>
  <si>
    <t>Dec.790</t>
  </si>
  <si>
    <t>Dec.1415</t>
  </si>
  <si>
    <t>Dec.1546</t>
  </si>
  <si>
    <t>Dec.1766</t>
  </si>
  <si>
    <t>Decreto 2081</t>
  </si>
  <si>
    <t>Decreto 2193</t>
  </si>
  <si>
    <t>Decreto N°2223</t>
  </si>
  <si>
    <t>Decreto N°2106</t>
  </si>
  <si>
    <t>Decreto N°2170</t>
  </si>
  <si>
    <t>Registro 0447EE</t>
  </si>
  <si>
    <t xml:space="preserve">Registro 0537EE </t>
  </si>
  <si>
    <t xml:space="preserve">Registro 0867EE </t>
  </si>
  <si>
    <t xml:space="preserve">Registro 1034EE </t>
  </si>
  <si>
    <t>Registro 1674EE</t>
  </si>
  <si>
    <t xml:space="preserve">Registro </t>
  </si>
  <si>
    <t>Registro 2043EE</t>
  </si>
  <si>
    <t>Registro 2120</t>
  </si>
  <si>
    <t>Registro 2122</t>
  </si>
  <si>
    <t>Registro 2021</t>
  </si>
  <si>
    <t>DIRECTO DIPRES</t>
  </si>
  <si>
    <t xml:space="preserve">TRANSFERENCIAS PARA GASTOS DE CAPITAL                                           </t>
  </si>
  <si>
    <t>Gobierno Regional de Tarapacá</t>
  </si>
  <si>
    <t xml:space="preserve">Gobierno Regional del Maule - Programa 02                                                                                                                                                                                                               </t>
  </si>
  <si>
    <t xml:space="preserve">Gobierno Regional de Atacama - Programa 02                                                                                                                                                                                                               </t>
  </si>
  <si>
    <t xml:space="preserve">Gobierno Regional de Valparaíso - Programa 02                                                                                                                                                                                                               </t>
  </si>
  <si>
    <t>108</t>
  </si>
  <si>
    <t>Gobierno Regional del Bio Bio -Programa 02</t>
  </si>
  <si>
    <t>c</t>
  </si>
  <si>
    <t>111</t>
  </si>
  <si>
    <t>Gobierno Regional de Aysén-Programa 02</t>
  </si>
  <si>
    <t xml:space="preserve">113 </t>
  </si>
  <si>
    <t xml:space="preserve">Subsecretaría de Desarrollo Regional y Administrativo - Programa 05                                                                                                                                                                                       </t>
  </si>
  <si>
    <t>116</t>
  </si>
  <si>
    <t xml:space="preserve">Gobierno Regional de Antofagasta - Programa 02                                                                                                                                                                                      </t>
  </si>
  <si>
    <t>118</t>
  </si>
  <si>
    <t xml:space="preserve">Gobierno Regional de Ñuble - Programa 02                                                                                                                                                                                                       </t>
  </si>
  <si>
    <t>119</t>
  </si>
  <si>
    <t xml:space="preserve">Gobierno Regional de O'Higgins - Programa 02                                                                                                                                                                                                              </t>
  </si>
  <si>
    <t>ENDEUDAMIENTO</t>
  </si>
  <si>
    <t>Endeudamiento externo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</si>
  <si>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</si>
  <si>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</si>
  <si>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</si>
  <si>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</si>
  <si>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OTROS GASTOS CORRIENTES                                                         </t>
  </si>
  <si>
    <t xml:space="preserve">Devoluciones                                                                    </t>
  </si>
  <si>
    <t>30</t>
  </si>
  <si>
    <t>ADQUISICIÓN DE ACTIVOS FINANCIEROS</t>
  </si>
  <si>
    <t xml:space="preserve">PRESTAMOS </t>
  </si>
  <si>
    <t>Municipalidades</t>
  </si>
  <si>
    <t>Programa Financiamiento Gobiernos Regionales</t>
  </si>
  <si>
    <t>Municipalidades (Programa Recuperación Espacios de Alto
Valor Social)</t>
  </si>
  <si>
    <t>120</t>
  </si>
  <si>
    <t>Fondo de Desarrollo Municipal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</si>
  <si>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</si>
  <si>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</si>
  <si>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</si>
  <si>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</si>
  <si>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</si>
  <si>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</si>
  <si>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</si>
  <si>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</si>
  <si>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</si>
  <si>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</si>
  <si>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</si>
  <si>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</si>
  <si>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</si>
  <si>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</si>
  <si>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</si>
  <si>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 xml:space="preserve">Programa Gastos de Funcionamiento Región de Atacama                                                                                                                                       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</si>
  <si>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</si>
  <si>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</si>
  <si>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</si>
  <si>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</si>
  <si>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</si>
  <si>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</si>
  <si>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</si>
  <si>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</si>
  <si>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</si>
  <si>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</si>
  <si>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</si>
  <si>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</si>
  <si>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</si>
  <si>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</si>
  <si>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</si>
  <si>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</si>
  <si>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</si>
  <si>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</si>
  <si>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</si>
  <si>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>115</t>
  </si>
  <si>
    <t>Programa Gastos de Funcionamiento Región de Arica y Parinacota</t>
  </si>
  <si>
    <t>Programa Gastos de Funcionamiento Región de Ñuble</t>
  </si>
  <si>
    <t>914</t>
  </si>
  <si>
    <t>A la Subsecretaría de Bienes Nacionales</t>
  </si>
  <si>
    <t>995</t>
  </si>
  <si>
    <t>A Corporación de Fomento de la Producción</t>
  </si>
  <si>
    <t xml:space="preserve">Programa Inversión Regional Región de Tarapacá                                                                                                                                                                                         </t>
  </si>
  <si>
    <t>Programa Inversión Regional Región de Antofagasta</t>
  </si>
  <si>
    <t xml:space="preserve">Programa Inversión Regional Región de Atacama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</si>
  <si>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004 </t>
  </si>
  <si>
    <t xml:space="preserve">Programa Inversión Regional RegiónRegión de Coquimbo                                                                                                                                                                                                            </t>
  </si>
  <si>
    <t xml:space="preserve">005 </t>
  </si>
  <si>
    <t xml:space="preserve">Programa Inversión Regional Región Región de Valparaíso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</si>
  <si>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Inversión Regional Región del Libertador Bernardo O'Higgins                                        </t>
  </si>
  <si>
    <t xml:space="preserve">007 </t>
  </si>
  <si>
    <t xml:space="preserve">Programa Inversión Regional RegiónRegión del Maule                                                                                                                                                                                                                              </t>
  </si>
  <si>
    <t xml:space="preserve">008 </t>
  </si>
  <si>
    <t xml:space="preserve">Programa Inversión Regional Región del Bio Bio                                                                                                                                                                                                                            </t>
  </si>
  <si>
    <t xml:space="preserve">009 </t>
  </si>
  <si>
    <t xml:space="preserve">Programa Inversión Regional Región de la Araucanía                                                                                                                                                                                        </t>
  </si>
  <si>
    <t xml:space="preserve">010 </t>
  </si>
  <si>
    <t xml:space="preserve">Programa Inversión Regional Región de Los Lagos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</si>
  <si>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011 </t>
  </si>
  <si>
    <t xml:space="preserve">Programa Inversión Regional  Región de Aysén del General Carlos Ibañez del Campo             </t>
  </si>
  <si>
    <t xml:space="preserve">012 </t>
  </si>
  <si>
    <t xml:space="preserve">Programa Inversión Regional Región Magallanes y de la Antártica Chilena                                                                                                                                                                              </t>
  </si>
  <si>
    <t xml:space="preserve">013 </t>
  </si>
  <si>
    <t xml:space="preserve">Programa Inversión Regional Región Metropolitana                                                                                                                                                                                                          </t>
  </si>
  <si>
    <t xml:space="preserve">014 </t>
  </si>
  <si>
    <t>Programa Inversión Regional Región de Los Ríos</t>
  </si>
  <si>
    <t xml:space="preserve">015 </t>
  </si>
  <si>
    <t>Programa Inversión Regional Región de Arica y Parinacota</t>
  </si>
  <si>
    <t>Programa Inversión Regional Región de Ñuble</t>
  </si>
  <si>
    <t xml:space="preserve">017 </t>
  </si>
  <si>
    <t xml:space="preserve">Subsecretaría de Desarrollo Regional y Administrativo - Programa 03                                                                                                                                                                                       </t>
  </si>
  <si>
    <t xml:space="preserve">019 </t>
  </si>
  <si>
    <t>Servicio Nacional del Patrimonio Cultural</t>
  </si>
  <si>
    <t>Ala Subsecretaría de Bienes Nacionales</t>
  </si>
  <si>
    <t>916</t>
  </si>
  <si>
    <t xml:space="preserve">Al Consejo de Monumentos Nacionales     </t>
  </si>
  <si>
    <t>Gobiernos Regionales - Programas de Inversión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</si>
  <si>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</si>
  <si>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</si>
  <si>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</si>
  <si>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 xml:space="preserve">                                              </t>
  </si>
  <si>
    <t xml:space="preserve">                                            </t>
  </si>
  <si>
    <t>FEBRERO</t>
  </si>
  <si>
    <t>SEPTIEMBRE</t>
  </si>
  <si>
    <t>Diciembre</t>
  </si>
  <si>
    <t>DEC.154</t>
  </si>
  <si>
    <t>Dec.233</t>
  </si>
  <si>
    <t>Dec.256</t>
  </si>
  <si>
    <t>Dec.313</t>
  </si>
  <si>
    <t>Dec.398</t>
  </si>
  <si>
    <t>Dec.435</t>
  </si>
  <si>
    <t>Dec.441</t>
  </si>
  <si>
    <t>Dec.514</t>
  </si>
  <si>
    <t>Dec.509</t>
  </si>
  <si>
    <t>Dec..574</t>
  </si>
  <si>
    <t>Dec.588</t>
  </si>
  <si>
    <t>Dec.852</t>
  </si>
  <si>
    <t>Dec.796</t>
  </si>
  <si>
    <t>Dec.810</t>
  </si>
  <si>
    <t>Dec.921</t>
  </si>
  <si>
    <t>Dec.963</t>
  </si>
  <si>
    <t>Dec.1170</t>
  </si>
  <si>
    <t>Dec.1227</t>
  </si>
  <si>
    <t>Dec.1231</t>
  </si>
  <si>
    <t>Dec.1477</t>
  </si>
  <si>
    <t>Dec.1312</t>
  </si>
  <si>
    <t>Dec.1314</t>
  </si>
  <si>
    <t>Dec. 2106</t>
  </si>
  <si>
    <t>Dec. 2301</t>
  </si>
  <si>
    <t>Dec.2223</t>
  </si>
  <si>
    <t xml:space="preserve">Registro 0195EE </t>
  </si>
  <si>
    <t>Registro 0265EE</t>
  </si>
  <si>
    <t>Registro 0370EE</t>
  </si>
  <si>
    <t>Registro 0445EE</t>
  </si>
  <si>
    <t xml:space="preserve">Registro  0521EE </t>
  </si>
  <si>
    <t>Registro 0639EE</t>
  </si>
  <si>
    <t>Registro 0549EE</t>
  </si>
  <si>
    <t xml:space="preserve">Registro 0770EE </t>
  </si>
  <si>
    <t>Registro 0785EE</t>
  </si>
  <si>
    <t>Registro 0637EE</t>
  </si>
  <si>
    <t>Registro 0834EE</t>
  </si>
  <si>
    <t>Registro 1043EE</t>
  </si>
  <si>
    <t>Registro 1026EE</t>
  </si>
  <si>
    <t>Registro 1020EE</t>
  </si>
  <si>
    <t>Registro 1075EE</t>
  </si>
  <si>
    <t>Registro 1153EE</t>
  </si>
  <si>
    <t>Registro 1282EE</t>
  </si>
  <si>
    <t>Registro 1291EE</t>
  </si>
  <si>
    <t>Registro1407EE</t>
  </si>
  <si>
    <t>Registro523EE</t>
  </si>
  <si>
    <t>Registro 1461EE</t>
  </si>
  <si>
    <t>Registro 21016EE</t>
  </si>
  <si>
    <t>Resgistro 482 SP</t>
  </si>
  <si>
    <t>Resgistro 2120EE</t>
  </si>
  <si>
    <t>S/N Dipres</t>
  </si>
  <si>
    <t>OF.488/2023</t>
  </si>
  <si>
    <t>OF.491/2023</t>
  </si>
  <si>
    <t>OF.57/2023</t>
  </si>
  <si>
    <t>OF.1065/2023</t>
  </si>
  <si>
    <t>OF.1103/2023</t>
  </si>
  <si>
    <t>OF.1647/2023</t>
  </si>
  <si>
    <t>OF.1821/2023</t>
  </si>
  <si>
    <t>Rebaja Facr a Tesoro</t>
  </si>
  <si>
    <t xml:space="preserve">Dirección de Educación Pública - Programa 02                                                                                                                                                                                                              </t>
  </si>
  <si>
    <t xml:space="preserve">080 </t>
  </si>
  <si>
    <t xml:space="preserve">Tesoro Público Ley N°20.378 - Fondo de Apoyo Regional (FAR)                                                                                                                                                                                               </t>
  </si>
  <si>
    <t>081</t>
  </si>
  <si>
    <t>Subsecretaría de Energía-Programa 04</t>
  </si>
  <si>
    <t>082</t>
  </si>
  <si>
    <t>Subsecretaría del Medio Ambiente - Programa de Residuos Sólidos</t>
  </si>
  <si>
    <t xml:space="preserve">115 </t>
  </si>
  <si>
    <t>Programa Gastos de Funcionamiento Región de  ÑuBle</t>
  </si>
  <si>
    <t>Decretos FNDR:</t>
  </si>
  <si>
    <t>Nº154   Asigna recursos Emergencia (3% GORE y 5% Provision) FNDR</t>
  </si>
  <si>
    <t>Nº233  Asigna recursos Emergencia (3% GORE y 5% Provision) FNDR</t>
  </si>
  <si>
    <t>Nº256  Asigna recursos Emergencia (3% GORE y 5% Provision) FNDR</t>
  </si>
  <si>
    <t>Nº313 gastos de Emergencia SSI - Fondo Apoyo Municipal.</t>
  </si>
  <si>
    <t>Nª509 rebaja PROVISIÓN FNDR Emergencia y transfiere a GORE Biobío</t>
  </si>
  <si>
    <t>Nª574  incremento presupuesto por gastos de emergencia en regiones</t>
  </si>
  <si>
    <t>Nª588 transfiere recursos Provisión FNDR de SUBDERE a GORE Los Lagos</t>
  </si>
  <si>
    <t>Nª441  transfiere recursos Provisión FNDR de SUBDERE a GORE Los Lagos</t>
  </si>
  <si>
    <t>Nª810  transfiere recursos Provisión FNDR de SUBDERE a GORE Los Lagos</t>
  </si>
  <si>
    <t>Nª823  transfiere recursos Provisión FNDR de SUBDERE a GORE Metropolitano</t>
  </si>
  <si>
    <t>Nª921 Asigna recursos Emergencia</t>
  </si>
  <si>
    <t>N°1170 Transferencias a Subs. del Interior por Gastos de Emergencias</t>
  </si>
  <si>
    <t>N°1227 Distribución Provisión  FNDR Eficiencia (SUBDERE 05)</t>
  </si>
  <si>
    <t>N°1170 Transferencias a Interior para financiamiento de gastos de emergencia</t>
  </si>
  <si>
    <t>N°1231 Transferencias a Subs. del Interior por Gastos de Emergencias</t>
  </si>
  <si>
    <t xml:space="preserve">N° 1546 Transfiere recursos </t>
  </si>
  <si>
    <t>Registro 2177EE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</si>
</sst>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1" formatCode="#,##0_ ;\-#,##0\ "/>
    <numFmt numFmtId="172" formatCode="dd\-mm\-yyyy"/>
    <numFmt numFmtId="173" formatCode="dd\.mm\.yyyy"/>
  </numFmts>
  <fonts count="14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Trebuchet MS"/>
    </font>
    <font>
      <sz val="11"/>
      <color rgb="FFFF0000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color rgb="FF000000"/>
      <name val="Trebuchet MS"/>
    </font>
    <font>
      <b/>
      <sz val="11"/>
      <color rgb="FFFF0000"/>
      <name val="Calibri"/>
    </font>
    <font>
      <sz val="12"/>
      <color rgb="FFFF0000"/>
      <name val="Calibri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FF00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3" fillId="0" borderId="0" applyFont="0" applyFill="0" applyBorder="0" applyAlignment="0" applyProtection="0"/>
  </cellStyleXfs>
  <cellXfs count="615">
    <xf numFmtId="0" fontId="0" fillId="0" borderId="0" xfId="0" applyFont="1" applyAlignment="1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2" borderId="13" xfId="0" applyNumberFormat="1" applyFont="1" applyFill="1" applyBorder="1"/>
    <xf numFmtId="10" fontId="1" fillId="0" borderId="12" xfId="0" applyNumberFormat="1" applyFont="1" applyBorder="1" applyAlignment="1">
      <alignment horizontal="right"/>
    </xf>
    <xf numFmtId="49" fontId="2" fillId="0" borderId="15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0" fontId="5" fillId="0" borderId="0" xfId="0" applyFont="1"/>
    <xf numFmtId="3" fontId="1" fillId="0" borderId="16" xfId="0" applyNumberFormat="1" applyFont="1" applyBorder="1"/>
    <xf numFmtId="49" fontId="1" fillId="0" borderId="15" xfId="0" applyNumberFormat="1" applyFont="1" applyBorder="1"/>
    <xf numFmtId="49" fontId="1" fillId="0" borderId="16" xfId="0" applyNumberFormat="1" applyFont="1" applyBorder="1"/>
    <xf numFmtId="49" fontId="1" fillId="0" borderId="17" xfId="0" applyNumberFormat="1" applyFont="1" applyBorder="1"/>
    <xf numFmtId="49" fontId="1" fillId="0" borderId="22" xfId="0" applyNumberFormat="1" applyFont="1" applyBorder="1"/>
    <xf numFmtId="166" fontId="1" fillId="0" borderId="0" xfId="0" applyNumberFormat="1" applyFont="1"/>
    <xf numFmtId="3" fontId="5" fillId="0" borderId="0" xfId="0" applyNumberFormat="1" applyFont="1"/>
    <xf numFmtId="0" fontId="1" fillId="0" borderId="17" xfId="0" applyFont="1" applyBorder="1"/>
    <xf numFmtId="10" fontId="2" fillId="0" borderId="12" xfId="0" applyNumberFormat="1" applyFont="1" applyBorder="1" applyAlignment="1">
      <alignment horizontal="right"/>
    </xf>
    <xf numFmtId="49" fontId="2" fillId="0" borderId="4" xfId="0" applyNumberFormat="1" applyFont="1" applyBorder="1"/>
    <xf numFmtId="3" fontId="1" fillId="0" borderId="17" xfId="0" applyNumberFormat="1" applyFont="1" applyBorder="1"/>
    <xf numFmtId="49" fontId="5" fillId="0" borderId="22" xfId="0" applyNumberFormat="1" applyFont="1" applyBorder="1"/>
    <xf numFmtId="49" fontId="1" fillId="0" borderId="27" xfId="0" applyNumberFormat="1" applyFont="1" applyBorder="1"/>
    <xf numFmtId="49" fontId="5" fillId="0" borderId="22" xfId="0" applyNumberFormat="1" applyFont="1" applyBorder="1" applyAlignment="1">
      <alignment wrapText="1"/>
    </xf>
    <xf numFmtId="3" fontId="1" fillId="0" borderId="29" xfId="0" applyNumberFormat="1" applyFont="1" applyBorder="1"/>
    <xf numFmtId="0" fontId="1" fillId="0" borderId="19" xfId="0" applyFont="1" applyBorder="1"/>
    <xf numFmtId="0" fontId="1" fillId="0" borderId="27" xfId="0" applyFont="1" applyBorder="1"/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/>
    <xf numFmtId="168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8" fontId="1" fillId="0" borderId="0" xfId="0" applyNumberFormat="1" applyFont="1"/>
    <xf numFmtId="168" fontId="2" fillId="0" borderId="0" xfId="0" applyNumberFormat="1" applyFont="1" applyAlignment="1">
      <alignment horizont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/>
    </xf>
    <xf numFmtId="164" fontId="2" fillId="3" borderId="38" xfId="0" applyNumberFormat="1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164" fontId="2" fillId="4" borderId="38" xfId="0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 vertical="center"/>
    </xf>
    <xf numFmtId="164" fontId="1" fillId="3" borderId="37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2" fillId="3" borderId="39" xfId="0" applyNumberFormat="1" applyFont="1" applyFill="1" applyBorder="1" applyAlignment="1">
      <alignment horizontal="center" vertical="center"/>
    </xf>
    <xf numFmtId="164" fontId="1" fillId="4" borderId="37" xfId="0" applyNumberFormat="1" applyFont="1" applyFill="1" applyBorder="1" applyAlignment="1">
      <alignment horizontal="center" vertical="center"/>
    </xf>
    <xf numFmtId="164" fontId="1" fillId="4" borderId="38" xfId="0" applyNumberFormat="1" applyFont="1" applyFill="1" applyBorder="1" applyAlignment="1">
      <alignment horizontal="center" vertical="center"/>
    </xf>
    <xf numFmtId="167" fontId="1" fillId="3" borderId="43" xfId="0" applyNumberFormat="1" applyFont="1" applyFill="1" applyBorder="1" applyAlignment="1">
      <alignment horizontal="center" vertical="center"/>
    </xf>
    <xf numFmtId="167" fontId="1" fillId="3" borderId="44" xfId="0" applyNumberFormat="1" applyFont="1" applyFill="1" applyBorder="1" applyAlignment="1">
      <alignment horizontal="center" vertical="center"/>
    </xf>
    <xf numFmtId="167" fontId="1" fillId="3" borderId="45" xfId="0" applyNumberFormat="1" applyFont="1" applyFill="1" applyBorder="1" applyAlignment="1">
      <alignment horizontal="center" vertical="center"/>
    </xf>
    <xf numFmtId="167" fontId="1" fillId="3" borderId="46" xfId="0" applyNumberFormat="1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167" fontId="1" fillId="4" borderId="45" xfId="0" applyNumberFormat="1" applyFont="1" applyFill="1" applyBorder="1" applyAlignment="1">
      <alignment horizontal="center" vertical="center"/>
    </xf>
    <xf numFmtId="167" fontId="1" fillId="3" borderId="47" xfId="0" applyNumberFormat="1" applyFont="1" applyFill="1" applyBorder="1" applyAlignment="1">
      <alignment horizontal="center" vertical="center"/>
    </xf>
    <xf numFmtId="167" fontId="1" fillId="4" borderId="46" xfId="0" applyNumberFormat="1" applyFont="1" applyFill="1" applyBorder="1" applyAlignment="1">
      <alignment horizontal="center" vertical="center"/>
    </xf>
    <xf numFmtId="0" fontId="8" fillId="0" borderId="0" xfId="0" applyFont="1"/>
    <xf numFmtId="49" fontId="9" fillId="0" borderId="16" xfId="0" applyNumberFormat="1" applyFont="1" applyBorder="1"/>
    <xf numFmtId="49" fontId="9" fillId="0" borderId="22" xfId="0" applyNumberFormat="1" applyFont="1" applyBorder="1"/>
    <xf numFmtId="49" fontId="9" fillId="0" borderId="48" xfId="0" applyNumberFormat="1" applyFont="1" applyBorder="1" applyAlignment="1">
      <alignment horizontal="center" vertical="center"/>
    </xf>
    <xf numFmtId="168" fontId="9" fillId="0" borderId="16" xfId="0" applyNumberFormat="1" applyFont="1" applyBorder="1" applyAlignment="1">
      <alignment horizontal="center"/>
    </xf>
    <xf numFmtId="168" fontId="9" fillId="0" borderId="22" xfId="0" applyNumberFormat="1" applyFont="1" applyBorder="1" applyAlignment="1">
      <alignment horizontal="center"/>
    </xf>
    <xf numFmtId="168" fontId="9" fillId="0" borderId="0" xfId="0" applyNumberFormat="1" applyFont="1" applyAlignment="1">
      <alignment horizontal="center"/>
    </xf>
    <xf numFmtId="168" fontId="9" fillId="0" borderId="17" xfId="0" applyNumberFormat="1" applyFont="1" applyBorder="1" applyAlignment="1">
      <alignment horizontal="center"/>
    </xf>
    <xf numFmtId="168" fontId="9" fillId="0" borderId="49" xfId="0" applyNumberFormat="1" applyFont="1" applyBorder="1" applyAlignment="1">
      <alignment horizontal="center"/>
    </xf>
    <xf numFmtId="168" fontId="8" fillId="0" borderId="16" xfId="0" applyNumberFormat="1" applyFont="1" applyBorder="1" applyAlignment="1">
      <alignment horizontal="center"/>
    </xf>
    <xf numFmtId="168" fontId="9" fillId="0" borderId="2" xfId="0" applyNumberFormat="1" applyFont="1" applyBorder="1" applyAlignment="1">
      <alignment horizontal="center"/>
    </xf>
    <xf numFmtId="49" fontId="2" fillId="0" borderId="22" xfId="0" applyNumberFormat="1" applyFont="1" applyBorder="1"/>
    <xf numFmtId="169" fontId="2" fillId="0" borderId="16" xfId="0" applyNumberFormat="1" applyFont="1" applyBorder="1"/>
    <xf numFmtId="164" fontId="2" fillId="0" borderId="22" xfId="0" applyNumberFormat="1" applyFont="1" applyBorder="1"/>
    <xf numFmtId="164" fontId="2" fillId="0" borderId="0" xfId="0" applyNumberFormat="1" applyFont="1"/>
    <xf numFmtId="164" fontId="2" fillId="0" borderId="16" xfId="0" applyNumberFormat="1" applyFont="1" applyBorder="1"/>
    <xf numFmtId="164" fontId="2" fillId="0" borderId="17" xfId="0" applyNumberFormat="1" applyFont="1" applyBorder="1"/>
    <xf numFmtId="169" fontId="2" fillId="0" borderId="17" xfId="0" applyNumberFormat="1" applyFont="1" applyBorder="1"/>
    <xf numFmtId="164" fontId="1" fillId="0" borderId="16" xfId="0" applyNumberFormat="1" applyFont="1" applyBorder="1"/>
    <xf numFmtId="169" fontId="1" fillId="0" borderId="16" xfId="0" applyNumberFormat="1" applyFont="1" applyBorder="1"/>
    <xf numFmtId="164" fontId="1" fillId="0" borderId="22" xfId="0" applyNumberFormat="1" applyFont="1" applyBorder="1"/>
    <xf numFmtId="164" fontId="1" fillId="0" borderId="17" xfId="0" applyNumberFormat="1" applyFont="1" applyBorder="1"/>
    <xf numFmtId="169" fontId="1" fillId="0" borderId="22" xfId="0" applyNumberFormat="1" applyFont="1" applyBorder="1"/>
    <xf numFmtId="169" fontId="1" fillId="0" borderId="0" xfId="0" applyNumberFormat="1" applyFont="1"/>
    <xf numFmtId="169" fontId="1" fillId="0" borderId="17" xfId="0" applyNumberFormat="1" applyFont="1" applyBorder="1"/>
    <xf numFmtId="0" fontId="1" fillId="0" borderId="16" xfId="0" applyFont="1" applyBorder="1"/>
    <xf numFmtId="41" fontId="10" fillId="0" borderId="0" xfId="0" applyNumberFormat="1" applyFont="1" applyAlignment="1">
      <alignment horizontal="right" vertical="top" wrapText="1"/>
    </xf>
    <xf numFmtId="3" fontId="1" fillId="0" borderId="22" xfId="0" applyNumberFormat="1" applyFont="1" applyBorder="1"/>
    <xf numFmtId="168" fontId="6" fillId="0" borderId="16" xfId="0" applyNumberFormat="1" applyFont="1" applyBorder="1" applyAlignment="1">
      <alignment horizontal="right" vertical="top" wrapText="1"/>
    </xf>
    <xf numFmtId="164" fontId="1" fillId="0" borderId="28" xfId="0" applyNumberFormat="1" applyFont="1" applyBorder="1"/>
    <xf numFmtId="0" fontId="9" fillId="0" borderId="0" xfId="0" applyFont="1"/>
    <xf numFmtId="49" fontId="9" fillId="0" borderId="29" xfId="0" applyNumberFormat="1" applyFont="1" applyBorder="1"/>
    <xf numFmtId="49" fontId="9" fillId="0" borderId="29" xfId="0" applyNumberFormat="1" applyFont="1" applyBorder="1" applyAlignment="1">
      <alignment horizontal="center" vertical="center" wrapText="1"/>
    </xf>
    <xf numFmtId="168" fontId="9" fillId="0" borderId="29" xfId="0" applyNumberFormat="1" applyFont="1" applyBorder="1"/>
    <xf numFmtId="168" fontId="8" fillId="0" borderId="29" xfId="0" applyNumberFormat="1" applyFont="1" applyBorder="1"/>
    <xf numFmtId="164" fontId="1" fillId="0" borderId="29" xfId="0" applyNumberFormat="1" applyFont="1" applyBorder="1"/>
    <xf numFmtId="168" fontId="9" fillId="0" borderId="29" xfId="0" applyNumberFormat="1" applyFont="1" applyBorder="1" applyAlignment="1">
      <alignment horizontal="right"/>
    </xf>
    <xf numFmtId="168" fontId="9" fillId="0" borderId="7" xfId="0" applyNumberFormat="1" applyFont="1" applyBorder="1" applyAlignment="1">
      <alignment horizontal="right"/>
    </xf>
    <xf numFmtId="169" fontId="2" fillId="0" borderId="22" xfId="0" applyNumberFormat="1" applyFont="1" applyBorder="1"/>
    <xf numFmtId="169" fontId="2" fillId="0" borderId="14" xfId="0" applyNumberFormat="1" applyFont="1" applyBorder="1"/>
    <xf numFmtId="0" fontId="1" fillId="0" borderId="22" xfId="0" applyFont="1" applyBorder="1"/>
    <xf numFmtId="49" fontId="1" fillId="0" borderId="22" xfId="0" applyNumberFormat="1" applyFont="1" applyBorder="1" applyAlignment="1">
      <alignment wrapText="1"/>
    </xf>
    <xf numFmtId="49" fontId="1" fillId="0" borderId="22" xfId="0" quotePrefix="1" applyNumberFormat="1" applyFont="1" applyBorder="1"/>
    <xf numFmtId="41" fontId="1" fillId="0" borderId="22" xfId="0" applyNumberFormat="1" applyFont="1" applyBorder="1"/>
    <xf numFmtId="0" fontId="2" fillId="0" borderId="22" xfId="0" applyFont="1" applyBorder="1"/>
    <xf numFmtId="41" fontId="1" fillId="0" borderId="16" xfId="0" applyNumberFormat="1" applyFont="1" applyBorder="1"/>
    <xf numFmtId="169" fontId="2" fillId="0" borderId="0" xfId="0" applyNumberFormat="1" applyFont="1"/>
    <xf numFmtId="49" fontId="2" fillId="0" borderId="28" xfId="0" applyNumberFormat="1" applyFont="1" applyBorder="1"/>
    <xf numFmtId="49" fontId="2" fillId="0" borderId="50" xfId="0" applyNumberFormat="1" applyFont="1" applyBorder="1"/>
    <xf numFmtId="169" fontId="1" fillId="0" borderId="50" xfId="0" applyNumberFormat="1" applyFont="1" applyBorder="1"/>
    <xf numFmtId="164" fontId="1" fillId="0" borderId="50" xfId="0" applyNumberFormat="1" applyFont="1" applyBorder="1"/>
    <xf numFmtId="164" fontId="1" fillId="0" borderId="48" xfId="0" applyNumberFormat="1" applyFont="1" applyBorder="1"/>
    <xf numFmtId="164" fontId="1" fillId="0" borderId="51" xfId="0" applyNumberFormat="1" applyFont="1" applyBorder="1"/>
    <xf numFmtId="0" fontId="1" fillId="0" borderId="0" xfId="0" applyFont="1" applyAlignment="1">
      <alignment horizontal="left"/>
    </xf>
    <xf numFmtId="49" fontId="2" fillId="0" borderId="12" xfId="0" applyNumberFormat="1" applyFont="1" applyBorder="1"/>
    <xf numFmtId="49" fontId="2" fillId="0" borderId="52" xfId="0" applyNumberFormat="1" applyFont="1" applyBorder="1" applyAlignment="1">
      <alignment horizontal="center" vertical="center" wrapText="1"/>
    </xf>
    <xf numFmtId="164" fontId="2" fillId="2" borderId="35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 wrapText="1"/>
    </xf>
    <xf numFmtId="164" fontId="2" fillId="2" borderId="12" xfId="0" applyNumberFormat="1" applyFont="1" applyFill="1" applyBorder="1"/>
    <xf numFmtId="41" fontId="2" fillId="0" borderId="12" xfId="0" applyNumberFormat="1" applyFont="1" applyBorder="1"/>
    <xf numFmtId="164" fontId="2" fillId="0" borderId="26" xfId="0" applyNumberFormat="1" applyFont="1" applyBorder="1"/>
    <xf numFmtId="10" fontId="2" fillId="0" borderId="26" xfId="0" applyNumberFormat="1" applyFont="1" applyBorder="1" applyAlignment="1">
      <alignment horizontal="right"/>
    </xf>
    <xf numFmtId="3" fontId="4" fillId="0" borderId="0" xfId="0" applyNumberFormat="1" applyFont="1"/>
    <xf numFmtId="0" fontId="4" fillId="0" borderId="0" xfId="0" applyFont="1"/>
    <xf numFmtId="164" fontId="2" fillId="2" borderId="39" xfId="0" applyNumberFormat="1" applyFont="1" applyFill="1" applyBorder="1"/>
    <xf numFmtId="3" fontId="2" fillId="0" borderId="0" xfId="0" applyNumberFormat="1" applyFont="1"/>
    <xf numFmtId="164" fontId="2" fillId="2" borderId="35" xfId="0" applyNumberFormat="1" applyFont="1" applyFill="1" applyBorder="1"/>
    <xf numFmtId="164" fontId="1" fillId="2" borderId="39" xfId="0" applyNumberFormat="1" applyFont="1" applyFill="1" applyBorder="1"/>
    <xf numFmtId="3" fontId="1" fillId="2" borderId="39" xfId="0" applyNumberFormat="1" applyFont="1" applyFill="1" applyBorder="1"/>
    <xf numFmtId="1" fontId="1" fillId="2" borderId="47" xfId="0" applyNumberFormat="1" applyFont="1" applyFill="1" applyBorder="1"/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167" fontId="2" fillId="0" borderId="0" xfId="0" applyNumberFormat="1" applyFont="1" applyAlignment="1">
      <alignment horizontal="center"/>
    </xf>
    <xf numFmtId="0" fontId="1" fillId="0" borderId="11" xfId="0" applyFont="1" applyBorder="1"/>
    <xf numFmtId="0" fontId="2" fillId="3" borderId="56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64" fontId="2" fillId="3" borderId="58" xfId="0" applyNumberFormat="1" applyFont="1" applyFill="1" applyBorder="1" applyAlignment="1">
      <alignment horizontal="center" vertical="center"/>
    </xf>
    <xf numFmtId="164" fontId="1" fillId="3" borderId="58" xfId="0" applyNumberFormat="1" applyFont="1" applyFill="1" applyBorder="1" applyAlignment="1">
      <alignment horizontal="center" vertical="center"/>
    </xf>
    <xf numFmtId="167" fontId="1" fillId="3" borderId="58" xfId="0" applyNumberFormat="1" applyFont="1" applyFill="1" applyBorder="1" applyAlignment="1">
      <alignment horizontal="center" vertical="center"/>
    </xf>
    <xf numFmtId="167" fontId="1" fillId="3" borderId="37" xfId="0" applyNumberFormat="1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/>
    </xf>
    <xf numFmtId="168" fontId="2" fillId="0" borderId="61" xfId="0" applyNumberFormat="1" applyFont="1" applyBorder="1"/>
    <xf numFmtId="168" fontId="2" fillId="0" borderId="63" xfId="0" applyNumberFormat="1" applyFont="1" applyBorder="1"/>
    <xf numFmtId="168" fontId="2" fillId="0" borderId="64" xfId="0" applyNumberFormat="1" applyFont="1" applyBorder="1"/>
    <xf numFmtId="0" fontId="2" fillId="0" borderId="27" xfId="0" applyFont="1" applyBorder="1"/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/>
    <xf numFmtId="1" fontId="2" fillId="0" borderId="16" xfId="0" applyNumberFormat="1" applyFont="1" applyBorder="1"/>
    <xf numFmtId="168" fontId="5" fillId="0" borderId="16" xfId="0" applyNumberFormat="1" applyFont="1" applyBorder="1" applyAlignment="1">
      <alignment horizontal="right" vertical="top" wrapText="1"/>
    </xf>
    <xf numFmtId="0" fontId="2" fillId="0" borderId="16" xfId="0" applyFont="1" applyBorder="1"/>
    <xf numFmtId="0" fontId="2" fillId="0" borderId="66" xfId="0" applyFont="1" applyBorder="1"/>
    <xf numFmtId="49" fontId="2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left" vertical="center"/>
    </xf>
    <xf numFmtId="0" fontId="1" fillId="0" borderId="66" xfId="0" applyFont="1" applyBorder="1"/>
    <xf numFmtId="1" fontId="1" fillId="0" borderId="16" xfId="0" applyNumberFormat="1" applyFont="1" applyBorder="1"/>
    <xf numFmtId="168" fontId="2" fillId="0" borderId="16" xfId="0" applyNumberFormat="1" applyFont="1" applyBorder="1"/>
    <xf numFmtId="168" fontId="5" fillId="0" borderId="0" xfId="0" applyNumberFormat="1" applyFont="1" applyAlignment="1">
      <alignment horizontal="right" vertical="top" wrapText="1"/>
    </xf>
    <xf numFmtId="168" fontId="5" fillId="0" borderId="66" xfId="0" applyNumberFormat="1" applyFont="1" applyBorder="1" applyAlignment="1">
      <alignment horizontal="right" vertical="top" wrapText="1"/>
    </xf>
    <xf numFmtId="168" fontId="1" fillId="0" borderId="16" xfId="0" applyNumberFormat="1" applyFont="1" applyBorder="1"/>
    <xf numFmtId="3" fontId="1" fillId="0" borderId="66" xfId="0" applyNumberFormat="1" applyFont="1" applyBorder="1"/>
    <xf numFmtId="49" fontId="2" fillId="0" borderId="51" xfId="0" applyNumberFormat="1" applyFont="1" applyBorder="1"/>
    <xf numFmtId="3" fontId="7" fillId="0" borderId="0" xfId="0" applyNumberFormat="1" applyFont="1"/>
    <xf numFmtId="41" fontId="1" fillId="0" borderId="0" xfId="0" applyNumberFormat="1" applyFont="1"/>
    <xf numFmtId="49" fontId="1" fillId="0" borderId="67" xfId="0" applyNumberFormat="1" applyFont="1" applyBorder="1"/>
    <xf numFmtId="49" fontId="1" fillId="0" borderId="29" xfId="0" applyNumberFormat="1" applyFont="1" applyBorder="1"/>
    <xf numFmtId="49" fontId="1" fillId="0" borderId="5" xfId="0" applyNumberFormat="1" applyFont="1" applyBorder="1"/>
    <xf numFmtId="49" fontId="2" fillId="0" borderId="5" xfId="0" applyNumberFormat="1" applyFont="1" applyBorder="1" applyAlignment="1">
      <alignment horizontal="center" vertical="center"/>
    </xf>
    <xf numFmtId="168" fontId="2" fillId="0" borderId="29" xfId="0" applyNumberFormat="1" applyFont="1" applyBorder="1"/>
    <xf numFmtId="168" fontId="2" fillId="0" borderId="6" xfId="0" applyNumberFormat="1" applyFont="1" applyBorder="1"/>
    <xf numFmtId="41" fontId="2" fillId="0" borderId="6" xfId="0" applyNumberFormat="1" applyFont="1" applyBorder="1"/>
    <xf numFmtId="168" fontId="2" fillId="0" borderId="68" xfId="0" applyNumberFormat="1" applyFont="1" applyBorder="1"/>
    <xf numFmtId="49" fontId="2" fillId="0" borderId="69" xfId="0" applyNumberFormat="1" applyFont="1" applyBorder="1"/>
    <xf numFmtId="49" fontId="2" fillId="0" borderId="14" xfId="0" applyNumberFormat="1" applyFont="1" applyBorder="1"/>
    <xf numFmtId="41" fontId="1" fillId="0" borderId="14" xfId="0" applyNumberFormat="1" applyFont="1" applyBorder="1"/>
    <xf numFmtId="41" fontId="1" fillId="0" borderId="70" xfId="0" applyNumberFormat="1" applyFont="1" applyBorder="1"/>
    <xf numFmtId="41" fontId="1" fillId="0" borderId="71" xfId="0" applyNumberFormat="1" applyFont="1" applyBorder="1"/>
    <xf numFmtId="168" fontId="1" fillId="0" borderId="66" xfId="0" applyNumberFormat="1" applyFont="1" applyBorder="1"/>
    <xf numFmtId="49" fontId="1" fillId="0" borderId="17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1" fontId="1" fillId="0" borderId="66" xfId="0" applyNumberFormat="1" applyFont="1" applyBorder="1"/>
    <xf numFmtId="41" fontId="2" fillId="0" borderId="0" xfId="0" applyNumberFormat="1" applyFont="1"/>
    <xf numFmtId="1" fontId="2" fillId="0" borderId="0" xfId="0" applyNumberFormat="1" applyFont="1"/>
    <xf numFmtId="1" fontId="2" fillId="0" borderId="66" xfId="0" applyNumberFormat="1" applyFont="1" applyBorder="1"/>
    <xf numFmtId="0" fontId="1" fillId="0" borderId="25" xfId="0" applyFont="1" applyBorder="1"/>
    <xf numFmtId="49" fontId="2" fillId="0" borderId="40" xfId="0" applyNumberFormat="1" applyFont="1" applyBorder="1"/>
    <xf numFmtId="49" fontId="2" fillId="0" borderId="41" xfId="0" applyNumberFormat="1" applyFont="1" applyBorder="1"/>
    <xf numFmtId="49" fontId="2" fillId="0" borderId="42" xfId="0" applyNumberFormat="1" applyFont="1" applyBorder="1"/>
    <xf numFmtId="1" fontId="2" fillId="0" borderId="41" xfId="0" applyNumberFormat="1" applyFont="1" applyBorder="1"/>
    <xf numFmtId="0" fontId="1" fillId="0" borderId="30" xfId="0" applyFont="1" applyBorder="1"/>
    <xf numFmtId="0" fontId="1" fillId="0" borderId="41" xfId="0" applyFont="1" applyBorder="1"/>
    <xf numFmtId="0" fontId="1" fillId="0" borderId="72" xfId="0" applyFont="1" applyBorder="1"/>
    <xf numFmtId="0" fontId="2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/>
    <xf numFmtId="49" fontId="1" fillId="2" borderId="39" xfId="0" applyNumberFormat="1" applyFont="1" applyFill="1" applyBorder="1"/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3" borderId="73" xfId="0" applyFont="1" applyFill="1" applyBorder="1" applyAlignment="1">
      <alignment horizontal="center" vertical="center"/>
    </xf>
    <xf numFmtId="164" fontId="2" fillId="3" borderId="74" xfId="0" applyNumberFormat="1" applyFont="1" applyFill="1" applyBorder="1" applyAlignment="1">
      <alignment horizontal="center" vertical="center"/>
    </xf>
    <xf numFmtId="167" fontId="1" fillId="3" borderId="75" xfId="0" applyNumberFormat="1" applyFont="1" applyFill="1" applyBorder="1" applyAlignment="1">
      <alignment horizontal="center" vertical="center"/>
    </xf>
    <xf numFmtId="49" fontId="2" fillId="0" borderId="67" xfId="0" applyNumberFormat="1" applyFont="1" applyBorder="1"/>
    <xf numFmtId="49" fontId="2" fillId="0" borderId="29" xfId="0" applyNumberFormat="1" applyFont="1" applyBorder="1"/>
    <xf numFmtId="49" fontId="2" fillId="0" borderId="5" xfId="0" applyNumberFormat="1" applyFont="1" applyBorder="1"/>
    <xf numFmtId="49" fontId="2" fillId="0" borderId="5" xfId="0" applyNumberFormat="1" applyFont="1" applyBorder="1" applyAlignment="1">
      <alignment horizontal="center"/>
    </xf>
    <xf numFmtId="169" fontId="1" fillId="0" borderId="5" xfId="0" applyNumberFormat="1" applyFont="1" applyBorder="1"/>
    <xf numFmtId="164" fontId="2" fillId="0" borderId="15" xfId="0" applyNumberFormat="1" applyFont="1" applyBorder="1"/>
    <xf numFmtId="164" fontId="11" fillId="0" borderId="17" xfId="0" applyNumberFormat="1" applyFont="1" applyBorder="1"/>
    <xf numFmtId="164" fontId="11" fillId="0" borderId="66" xfId="0" applyNumberFormat="1" applyFont="1" applyBorder="1"/>
    <xf numFmtId="49" fontId="2" fillId="0" borderId="17" xfId="0" applyNumberFormat="1" applyFont="1" applyBorder="1" applyAlignment="1">
      <alignment horizontal="left"/>
    </xf>
    <xf numFmtId="164" fontId="4" fillId="0" borderId="16" xfId="0" applyNumberFormat="1" applyFont="1" applyBorder="1"/>
    <xf numFmtId="167" fontId="2" fillId="0" borderId="17" xfId="0" applyNumberFormat="1" applyFont="1" applyBorder="1"/>
    <xf numFmtId="167" fontId="2" fillId="0" borderId="66" xfId="0" applyNumberFormat="1" applyFont="1" applyBorder="1"/>
    <xf numFmtId="164" fontId="5" fillId="0" borderId="16" xfId="0" applyNumberFormat="1" applyFont="1" applyBorder="1"/>
    <xf numFmtId="3" fontId="2" fillId="0" borderId="17" xfId="0" applyNumberFormat="1" applyFont="1" applyBorder="1"/>
    <xf numFmtId="164" fontId="1" fillId="0" borderId="15" xfId="0" applyNumberFormat="1" applyFont="1" applyBorder="1"/>
    <xf numFmtId="164" fontId="7" fillId="0" borderId="17" xfId="0" applyNumberFormat="1" applyFont="1" applyBorder="1"/>
    <xf numFmtId="164" fontId="7" fillId="0" borderId="66" xfId="0" applyNumberFormat="1" applyFont="1" applyBorder="1"/>
    <xf numFmtId="164" fontId="11" fillId="0" borderId="15" xfId="0" applyNumberFormat="1" applyFont="1" applyBorder="1"/>
    <xf numFmtId="164" fontId="7" fillId="0" borderId="15" xfId="0" applyNumberFormat="1" applyFont="1" applyBorder="1"/>
    <xf numFmtId="49" fontId="1" fillId="0" borderId="16" xfId="0" quotePrefix="1" applyNumberFormat="1" applyFont="1" applyBorder="1"/>
    <xf numFmtId="49" fontId="1" fillId="2" borderId="37" xfId="0" applyNumberFormat="1" applyFont="1" applyFill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10" xfId="0" applyNumberFormat="1" applyFont="1" applyBorder="1"/>
    <xf numFmtId="49" fontId="2" fillId="0" borderId="10" xfId="0" applyNumberFormat="1" applyFont="1" applyBorder="1" applyAlignment="1">
      <alignment horizontal="center"/>
    </xf>
    <xf numFmtId="169" fontId="1" fillId="0" borderId="10" xfId="0" applyNumberFormat="1" applyFont="1" applyBorder="1"/>
    <xf numFmtId="169" fontId="2" fillId="0" borderId="42" xfId="0" applyNumberFormat="1" applyFont="1" applyBorder="1"/>
    <xf numFmtId="164" fontId="2" fillId="0" borderId="40" xfId="0" applyNumberFormat="1" applyFont="1" applyBorder="1"/>
    <xf numFmtId="164" fontId="2" fillId="0" borderId="41" xfId="0" applyNumberFormat="1" applyFont="1" applyBorder="1"/>
    <xf numFmtId="164" fontId="2" fillId="0" borderId="42" xfId="0" applyNumberFormat="1" applyFont="1" applyBorder="1"/>
    <xf numFmtId="164" fontId="11" fillId="0" borderId="42" xfId="0" applyNumberFormat="1" applyFont="1" applyBorder="1"/>
    <xf numFmtId="164" fontId="11" fillId="0" borderId="72" xfId="0" applyNumberFormat="1" applyFont="1" applyBorder="1"/>
    <xf numFmtId="0" fontId="7" fillId="0" borderId="0" xfId="0" applyFont="1"/>
    <xf numFmtId="0" fontId="8" fillId="0" borderId="0" xfId="0" applyFont="1" applyAlignment="1">
      <alignment wrapText="1"/>
    </xf>
    <xf numFmtId="0" fontId="12" fillId="0" borderId="0" xfId="0" applyFont="1"/>
    <xf numFmtId="164" fontId="2" fillId="0" borderId="11" xfId="0" applyNumberFormat="1" applyFont="1" applyBorder="1" applyAlignment="1">
      <alignment horizontal="center"/>
    </xf>
    <xf numFmtId="169" fontId="2" fillId="0" borderId="12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 vertical="center" wrapText="1"/>
    </xf>
    <xf numFmtId="164" fontId="2" fillId="0" borderId="76" xfId="0" applyNumberFormat="1" applyFont="1" applyBorder="1"/>
    <xf numFmtId="10" fontId="2" fillId="0" borderId="18" xfId="0" applyNumberFormat="1" applyFont="1" applyBorder="1" applyAlignment="1">
      <alignment horizontal="right"/>
    </xf>
    <xf numFmtId="168" fontId="4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77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167" fontId="1" fillId="3" borderId="37" xfId="0" applyNumberFormat="1" applyFont="1" applyFill="1" applyBorder="1" applyAlignment="1">
      <alignment horizontal="center"/>
    </xf>
    <xf numFmtId="167" fontId="1" fillId="3" borderId="38" xfId="0" applyNumberFormat="1" applyFont="1" applyFill="1" applyBorder="1" applyAlignment="1">
      <alignment horizontal="center"/>
    </xf>
    <xf numFmtId="0" fontId="1" fillId="0" borderId="6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/>
    </xf>
    <xf numFmtId="164" fontId="2" fillId="3" borderId="78" xfId="0" applyNumberFormat="1" applyFont="1" applyFill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/>
    </xf>
    <xf numFmtId="0" fontId="1" fillId="3" borderId="79" xfId="0" applyFont="1" applyFill="1" applyBorder="1" applyAlignment="1">
      <alignment horizontal="center"/>
    </xf>
    <xf numFmtId="167" fontId="1" fillId="3" borderId="80" xfId="0" applyNumberFormat="1" applyFont="1" applyFill="1" applyBorder="1" applyAlignment="1">
      <alignment horizontal="center" vertical="center"/>
    </xf>
    <xf numFmtId="164" fontId="1" fillId="3" borderId="79" xfId="0" applyNumberFormat="1" applyFont="1" applyFill="1" applyBorder="1" applyAlignment="1">
      <alignment horizontal="center" vertical="center"/>
    </xf>
    <xf numFmtId="167" fontId="1" fillId="3" borderId="79" xfId="0" applyNumberFormat="1" applyFont="1" applyFill="1" applyBorder="1" applyAlignment="1">
      <alignment horizontal="center" vertical="center"/>
    </xf>
    <xf numFmtId="0" fontId="1" fillId="3" borderId="79" xfId="0" applyFont="1" applyFill="1" applyBorder="1" applyAlignment="1">
      <alignment horizontal="center" vertical="center"/>
    </xf>
    <xf numFmtId="164" fontId="1" fillId="3" borderId="81" xfId="0" applyNumberFormat="1" applyFont="1" applyFill="1" applyBorder="1" applyAlignment="1">
      <alignment horizontal="center" vertical="center"/>
    </xf>
    <xf numFmtId="167" fontId="1" fillId="3" borderId="79" xfId="0" applyNumberFormat="1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167" fontId="1" fillId="3" borderId="82" xfId="0" applyNumberFormat="1" applyFont="1" applyFill="1" applyBorder="1" applyAlignment="1">
      <alignment horizontal="center" vertical="center"/>
    </xf>
    <xf numFmtId="49" fontId="2" fillId="0" borderId="61" xfId="0" applyNumberFormat="1" applyFont="1" applyBorder="1"/>
    <xf numFmtId="49" fontId="2" fillId="0" borderId="62" xfId="0" applyNumberFormat="1" applyFont="1" applyBorder="1"/>
    <xf numFmtId="49" fontId="2" fillId="0" borderId="61" xfId="0" applyNumberFormat="1" applyFont="1" applyBorder="1" applyAlignment="1">
      <alignment horizontal="center" vertical="center"/>
    </xf>
    <xf numFmtId="169" fontId="2" fillId="0" borderId="63" xfId="0" applyNumberFormat="1" applyFont="1" applyBorder="1" applyAlignment="1">
      <alignment horizontal="right" vertical="center" wrapText="1"/>
    </xf>
    <xf numFmtId="0" fontId="2" fillId="0" borderId="70" xfId="0" applyFont="1" applyBorder="1"/>
    <xf numFmtId="168" fontId="1" fillId="0" borderId="27" xfId="0" applyNumberFormat="1" applyFont="1" applyBorder="1" applyAlignment="1">
      <alignment horizontal="right" vertical="top" wrapText="1"/>
    </xf>
    <xf numFmtId="49" fontId="2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/>
    <xf numFmtId="0" fontId="2" fillId="0" borderId="25" xfId="0" applyFont="1" applyBorder="1"/>
    <xf numFmtId="49" fontId="2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3" xfId="0" applyFont="1" applyBorder="1" applyAlignment="1">
      <alignment horizontal="left" vertical="center" wrapText="1"/>
    </xf>
    <xf numFmtId="49" fontId="1" fillId="0" borderId="0" xfId="0" applyNumberFormat="1" applyFont="1"/>
    <xf numFmtId="0" fontId="0" fillId="0" borderId="0" xfId="0" applyFont="1" applyAlignment="1"/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40" xfId="0" applyFont="1" applyBorder="1"/>
    <xf numFmtId="49" fontId="2" fillId="0" borderId="2" xfId="0" applyNumberFormat="1" applyFont="1" applyBorder="1" applyAlignment="1">
      <alignment horizontal="center" vertical="center"/>
    </xf>
    <xf numFmtId="0" fontId="3" fillId="0" borderId="16" xfId="0" applyFont="1" applyBorder="1"/>
    <xf numFmtId="0" fontId="3" fillId="0" borderId="41" xfId="0" applyFont="1" applyBorder="1"/>
    <xf numFmtId="49" fontId="2" fillId="0" borderId="3" xfId="0" applyNumberFormat="1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42" xfId="0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10" fillId="0" borderId="0" xfId="0" applyNumberFormat="1" applyFont="1" applyAlignment="1">
      <alignment horizontal="left" vertical="top" wrapText="1"/>
    </xf>
    <xf numFmtId="1" fontId="1" fillId="5" borderId="27" xfId="0" applyNumberFormat="1" applyFont="1" applyFill="1" applyBorder="1"/>
    <xf numFmtId="41" fontId="2" fillId="5" borderId="4" xfId="0" applyNumberFormat="1" applyFont="1" applyFill="1" applyBorder="1"/>
    <xf numFmtId="164" fontId="2" fillId="5" borderId="20" xfId="0" applyNumberFormat="1" applyFont="1" applyFill="1" applyBorder="1"/>
    <xf numFmtId="10" fontId="2" fillId="5" borderId="20" xfId="0" applyNumberFormat="1" applyFont="1" applyFill="1" applyBorder="1" applyAlignment="1">
      <alignment horizontal="right"/>
    </xf>
    <xf numFmtId="41" fontId="1" fillId="5" borderId="19" xfId="0" applyNumberFormat="1" applyFont="1" applyFill="1" applyBorder="1"/>
    <xf numFmtId="164" fontId="1" fillId="5" borderId="20" xfId="0" applyNumberFormat="1" applyFont="1" applyFill="1" applyBorder="1"/>
    <xf numFmtId="10" fontId="1" fillId="5" borderId="20" xfId="0" applyNumberFormat="1" applyFont="1" applyFill="1" applyBorder="1" applyAlignment="1">
      <alignment horizontal="right"/>
    </xf>
    <xf numFmtId="164" fontId="2" fillId="5" borderId="19" xfId="0" applyNumberFormat="1" applyFont="1" applyFill="1" applyBorder="1"/>
    <xf numFmtId="41" fontId="2" fillId="5" borderId="19" xfId="0" applyNumberFormat="1" applyFont="1" applyFill="1" applyBorder="1"/>
    <xf numFmtId="3" fontId="1" fillId="5" borderId="19" xfId="0" applyNumberFormat="1" applyFont="1" applyFill="1" applyBorder="1"/>
    <xf numFmtId="164" fontId="2" fillId="5" borderId="23" xfId="0" applyNumberFormat="1" applyFont="1" applyFill="1" applyBorder="1"/>
    <xf numFmtId="3" fontId="2" fillId="5" borderId="23" xfId="0" applyNumberFormat="1" applyFont="1" applyFill="1" applyBorder="1"/>
    <xf numFmtId="3" fontId="2" fillId="5" borderId="12" xfId="0" applyNumberFormat="1" applyFont="1" applyFill="1" applyBorder="1"/>
    <xf numFmtId="164" fontId="2" fillId="5" borderId="18" xfId="0" applyNumberFormat="1" applyFont="1" applyFill="1" applyBorder="1"/>
    <xf numFmtId="10" fontId="2" fillId="5" borderId="26" xfId="0" applyNumberFormat="1" applyFont="1" applyFill="1" applyBorder="1" applyAlignment="1">
      <alignment horizontal="right"/>
    </xf>
    <xf numFmtId="41" fontId="1" fillId="5" borderId="27" xfId="0" applyNumberFormat="1" applyFont="1" applyFill="1" applyBorder="1"/>
    <xf numFmtId="164" fontId="2" fillId="5" borderId="4" xfId="0" applyNumberFormat="1" applyFont="1" applyFill="1" applyBorder="1"/>
    <xf numFmtId="164" fontId="1" fillId="5" borderId="19" xfId="0" applyNumberFormat="1" applyFont="1" applyFill="1" applyBorder="1"/>
    <xf numFmtId="171" fontId="1" fillId="5" borderId="27" xfId="0" applyNumberFormat="1" applyFont="1" applyFill="1" applyBorder="1"/>
    <xf numFmtId="168" fontId="1" fillId="5" borderId="0" xfId="0" applyNumberFormat="1" applyFont="1" applyFill="1"/>
    <xf numFmtId="41" fontId="2" fillId="5" borderId="27" xfId="0" applyNumberFormat="1" applyFont="1" applyFill="1" applyBorder="1"/>
    <xf numFmtId="1" fontId="1" fillId="5" borderId="30" xfId="0" applyNumberFormat="1" applyFont="1" applyFill="1" applyBorder="1"/>
    <xf numFmtId="1" fontId="1" fillId="5" borderId="23" xfId="0" applyNumberFormat="1" applyFont="1" applyFill="1" applyBorder="1"/>
    <xf numFmtId="10" fontId="1" fillId="5" borderId="24" xfId="0" applyNumberFormat="1" applyFont="1" applyFill="1" applyBorder="1" applyAlignment="1">
      <alignment horizontal="right"/>
    </xf>
    <xf numFmtId="49" fontId="2" fillId="5" borderId="19" xfId="0" applyNumberFormat="1" applyFont="1" applyFill="1" applyBorder="1"/>
    <xf numFmtId="0" fontId="2" fillId="5" borderId="0" xfId="0" applyFont="1" applyFill="1"/>
    <xf numFmtId="49" fontId="1" fillId="5" borderId="19" xfId="0" applyNumberFormat="1" applyFont="1" applyFill="1" applyBorder="1"/>
    <xf numFmtId="0" fontId="1" fillId="5" borderId="0" xfId="0" applyFont="1" applyFill="1"/>
    <xf numFmtId="49" fontId="2" fillId="5" borderId="0" xfId="0" applyNumberFormat="1" applyFont="1" applyFill="1"/>
    <xf numFmtId="49" fontId="1" fillId="5" borderId="0" xfId="0" applyNumberFormat="1" applyFont="1" applyFill="1"/>
    <xf numFmtId="49" fontId="2" fillId="5" borderId="12" xfId="0" applyNumberFormat="1" applyFont="1" applyFill="1" applyBorder="1"/>
    <xf numFmtId="49" fontId="2" fillId="5" borderId="53" xfId="0" applyNumberFormat="1" applyFont="1" applyFill="1" applyBorder="1" applyAlignment="1">
      <alignment horizontal="center" vertical="center" wrapText="1"/>
    </xf>
    <xf numFmtId="49" fontId="2" fillId="5" borderId="19" xfId="0" applyNumberFormat="1" applyFont="1" applyFill="1" applyBorder="1" applyAlignment="1">
      <alignment horizontal="right"/>
    </xf>
    <xf numFmtId="49" fontId="1" fillId="5" borderId="19" xfId="0" applyNumberFormat="1" applyFont="1" applyFill="1" applyBorder="1" applyAlignment="1">
      <alignment horizontal="right"/>
    </xf>
    <xf numFmtId="49" fontId="1" fillId="5" borderId="0" xfId="0" applyNumberFormat="1" applyFont="1" applyFill="1" applyAlignment="1">
      <alignment wrapText="1"/>
    </xf>
    <xf numFmtId="49" fontId="2" fillId="5" borderId="23" xfId="0" applyNumberFormat="1" applyFont="1" applyFill="1" applyBorder="1"/>
    <xf numFmtId="49" fontId="1" fillId="5" borderId="23" xfId="0" applyNumberFormat="1" applyFont="1" applyFill="1" applyBorder="1"/>
    <xf numFmtId="49" fontId="1" fillId="5" borderId="23" xfId="0" applyNumberFormat="1" applyFont="1" applyFill="1" applyBorder="1" applyAlignment="1">
      <alignment horizontal="right"/>
    </xf>
    <xf numFmtId="49" fontId="2" fillId="5" borderId="30" xfId="0" applyNumberFormat="1" applyFont="1" applyFill="1" applyBorder="1" applyAlignment="1">
      <alignment horizontal="left"/>
    </xf>
    <xf numFmtId="49" fontId="2" fillId="5" borderId="15" xfId="0" applyNumberFormat="1" applyFont="1" applyFill="1" applyBorder="1"/>
    <xf numFmtId="49" fontId="2" fillId="5" borderId="16" xfId="0" applyNumberFormat="1" applyFont="1" applyFill="1" applyBorder="1"/>
    <xf numFmtId="49" fontId="2" fillId="5" borderId="17" xfId="0" applyNumberFormat="1" applyFont="1" applyFill="1" applyBorder="1"/>
    <xf numFmtId="3" fontId="2" fillId="5" borderId="4" xfId="0" applyNumberFormat="1" applyFont="1" applyFill="1" applyBorder="1"/>
    <xf numFmtId="3" fontId="1" fillId="5" borderId="18" xfId="0" applyNumberFormat="1" applyFont="1" applyFill="1" applyBorder="1"/>
    <xf numFmtId="3" fontId="2" fillId="5" borderId="19" xfId="0" applyNumberFormat="1" applyFont="1" applyFill="1" applyBorder="1"/>
    <xf numFmtId="3" fontId="1" fillId="5" borderId="20" xfId="0" applyNumberFormat="1" applyFont="1" applyFill="1" applyBorder="1"/>
    <xf numFmtId="49" fontId="1" fillId="5" borderId="15" xfId="0" applyNumberFormat="1" applyFont="1" applyFill="1" applyBorder="1"/>
    <xf numFmtId="49" fontId="1" fillId="5" borderId="16" xfId="0" applyNumberFormat="1" applyFont="1" applyFill="1" applyBorder="1"/>
    <xf numFmtId="49" fontId="1" fillId="5" borderId="17" xfId="0" applyNumberFormat="1" applyFont="1" applyFill="1" applyBorder="1"/>
    <xf numFmtId="3" fontId="2" fillId="5" borderId="20" xfId="0" applyNumberFormat="1" applyFont="1" applyFill="1" applyBorder="1"/>
    <xf numFmtId="49" fontId="1" fillId="5" borderId="22" xfId="0" applyNumberFormat="1" applyFont="1" applyFill="1" applyBorder="1"/>
    <xf numFmtId="3" fontId="2" fillId="5" borderId="24" xfId="0" applyNumberFormat="1" applyFont="1" applyFill="1" applyBorder="1"/>
    <xf numFmtId="49" fontId="2" fillId="5" borderId="8" xfId="0" applyNumberFormat="1" applyFont="1" applyFill="1" applyBorder="1"/>
    <xf numFmtId="49" fontId="2" fillId="5" borderId="2" xfId="0" applyNumberFormat="1" applyFont="1" applyFill="1" applyBorder="1"/>
    <xf numFmtId="49" fontId="2" fillId="5" borderId="9" xfId="0" applyNumberFormat="1" applyFont="1" applyFill="1" applyBorder="1"/>
    <xf numFmtId="49" fontId="2" fillId="5" borderId="10" xfId="0" applyNumberFormat="1" applyFont="1" applyFill="1" applyBorder="1" applyAlignment="1">
      <alignment horizontal="center" vertical="center" wrapText="1"/>
    </xf>
    <xf numFmtId="3" fontId="2" fillId="5" borderId="25" xfId="0" applyNumberFormat="1" applyFont="1" applyFill="1" applyBorder="1"/>
    <xf numFmtId="3" fontId="2" fillId="5" borderId="26" xfId="0" applyNumberFormat="1" applyFont="1" applyFill="1" applyBorder="1"/>
    <xf numFmtId="10" fontId="2" fillId="5" borderId="12" xfId="0" applyNumberFormat="1" applyFont="1" applyFill="1" applyBorder="1" applyAlignment="1">
      <alignment horizontal="right"/>
    </xf>
    <xf numFmtId="49" fontId="2" fillId="5" borderId="27" xfId="0" applyNumberFormat="1" applyFont="1" applyFill="1" applyBorder="1"/>
    <xf numFmtId="49" fontId="2" fillId="5" borderId="4" xfId="0" applyNumberFormat="1" applyFont="1" applyFill="1" applyBorder="1"/>
    <xf numFmtId="49" fontId="2" fillId="5" borderId="20" xfId="0" applyNumberFormat="1" applyFont="1" applyFill="1" applyBorder="1"/>
    <xf numFmtId="10" fontId="1" fillId="5" borderId="19" xfId="0" applyNumberFormat="1" applyFont="1" applyFill="1" applyBorder="1" applyAlignment="1">
      <alignment horizontal="right"/>
    </xf>
    <xf numFmtId="49" fontId="1" fillId="5" borderId="20" xfId="0" applyNumberFormat="1" applyFont="1" applyFill="1" applyBorder="1"/>
    <xf numFmtId="41" fontId="1" fillId="5" borderId="19" xfId="0" applyNumberFormat="1" applyFont="1" applyFill="1" applyBorder="1" applyAlignment="1">
      <alignment horizontal="right"/>
    </xf>
    <xf numFmtId="49" fontId="5" fillId="5" borderId="22" xfId="0" applyNumberFormat="1" applyFont="1" applyFill="1" applyBorder="1"/>
    <xf numFmtId="49" fontId="1" fillId="5" borderId="27" xfId="0" applyNumberFormat="1" applyFont="1" applyFill="1" applyBorder="1"/>
    <xf numFmtId="49" fontId="5" fillId="5" borderId="20" xfId="0" applyNumberFormat="1" applyFont="1" applyFill="1" applyBorder="1"/>
    <xf numFmtId="49" fontId="5" fillId="5" borderId="22" xfId="0" applyNumberFormat="1" applyFont="1" applyFill="1" applyBorder="1" applyAlignment="1">
      <alignment wrapText="1"/>
    </xf>
    <xf numFmtId="49" fontId="1" fillId="5" borderId="20" xfId="0" quotePrefix="1" applyNumberFormat="1" applyFont="1" applyFill="1" applyBorder="1"/>
    <xf numFmtId="0" fontId="1" fillId="5" borderId="19" xfId="0" applyFont="1" applyFill="1" applyBorder="1"/>
    <xf numFmtId="0" fontId="1" fillId="5" borderId="27" xfId="0" applyFont="1" applyFill="1" applyBorder="1"/>
    <xf numFmtId="49" fontId="1" fillId="5" borderId="19" xfId="0" quotePrefix="1" applyNumberFormat="1" applyFont="1" applyFill="1" applyBorder="1"/>
    <xf numFmtId="3" fontId="7" fillId="5" borderId="19" xfId="0" applyNumberFormat="1" applyFont="1" applyFill="1" applyBorder="1"/>
    <xf numFmtId="49" fontId="2" fillId="5" borderId="25" xfId="0" applyNumberFormat="1" applyFont="1" applyFill="1" applyBorder="1"/>
    <xf numFmtId="49" fontId="2" fillId="5" borderId="24" xfId="0" applyNumberFormat="1" applyFont="1" applyFill="1" applyBorder="1"/>
    <xf numFmtId="49" fontId="2" fillId="5" borderId="30" xfId="0" applyNumberFormat="1" applyFont="1" applyFill="1" applyBorder="1"/>
    <xf numFmtId="3" fontId="1" fillId="5" borderId="23" xfId="0" applyNumberFormat="1" applyFont="1" applyFill="1" applyBorder="1"/>
    <xf numFmtId="10" fontId="1" fillId="5" borderId="23" xfId="0" applyNumberFormat="1" applyFont="1" applyFill="1" applyBorder="1" applyAlignment="1">
      <alignment horizontal="right"/>
    </xf>
    <xf numFmtId="49" fontId="2" fillId="5" borderId="19" xfId="0" applyNumberFormat="1" applyFont="1" applyFill="1" applyBorder="1" applyAlignment="1">
      <alignment horizontal="left"/>
    </xf>
    <xf numFmtId="169" fontId="2" fillId="5" borderId="19" xfId="0" applyNumberFormat="1" applyFont="1" applyFill="1" applyBorder="1"/>
    <xf numFmtId="10" fontId="2" fillId="5" borderId="19" xfId="0" applyNumberFormat="1" applyFont="1" applyFill="1" applyBorder="1" applyAlignment="1">
      <alignment horizontal="right"/>
    </xf>
    <xf numFmtId="49" fontId="1" fillId="5" borderId="19" xfId="0" applyNumberFormat="1" applyFont="1" applyFill="1" applyBorder="1" applyAlignment="1">
      <alignment horizontal="left"/>
    </xf>
    <xf numFmtId="169" fontId="1" fillId="5" borderId="19" xfId="0" applyNumberFormat="1" applyFont="1" applyFill="1" applyBorder="1"/>
    <xf numFmtId="1" fontId="1" fillId="5" borderId="19" xfId="0" applyNumberFormat="1" applyFont="1" applyFill="1" applyBorder="1"/>
    <xf numFmtId="9" fontId="1" fillId="5" borderId="19" xfId="0" applyNumberFormat="1" applyFont="1" applyFill="1" applyBorder="1" applyAlignment="1">
      <alignment horizontal="right"/>
    </xf>
    <xf numFmtId="1" fontId="2" fillId="5" borderId="19" xfId="0" applyNumberFormat="1" applyFont="1" applyFill="1" applyBorder="1"/>
    <xf numFmtId="49" fontId="2" fillId="5" borderId="12" xfId="0" applyNumberFormat="1" applyFont="1" applyFill="1" applyBorder="1" applyAlignment="1">
      <alignment horizontal="center" vertical="center" wrapText="1"/>
    </xf>
    <xf numFmtId="164" fontId="2" fillId="5" borderId="12" xfId="0" applyNumberFormat="1" applyFont="1" applyFill="1" applyBorder="1"/>
    <xf numFmtId="49" fontId="2" fillId="5" borderId="19" xfId="0" quotePrefix="1" applyNumberFormat="1" applyFont="1" applyFill="1" applyBorder="1"/>
    <xf numFmtId="0" fontId="2" fillId="5" borderId="23" xfId="0" applyFont="1" applyFill="1" applyBorder="1"/>
    <xf numFmtId="0" fontId="2" fillId="5" borderId="23" xfId="0" applyFont="1" applyFill="1" applyBorder="1" applyAlignment="1">
      <alignment horizontal="right"/>
    </xf>
    <xf numFmtId="49" fontId="4" fillId="5" borderId="19" xfId="0" applyNumberFormat="1" applyFont="1" applyFill="1" applyBorder="1"/>
    <xf numFmtId="3" fontId="2" fillId="5" borderId="27" xfId="0" applyNumberFormat="1" applyFont="1" applyFill="1" applyBorder="1"/>
    <xf numFmtId="10" fontId="2" fillId="5" borderId="4" xfId="0" applyNumberFormat="1" applyFont="1" applyFill="1" applyBorder="1" applyAlignment="1">
      <alignment horizontal="right"/>
    </xf>
    <xf numFmtId="49" fontId="5" fillId="5" borderId="19" xfId="0" applyNumberFormat="1" applyFont="1" applyFill="1" applyBorder="1"/>
    <xf numFmtId="3" fontId="4" fillId="5" borderId="19" xfId="0" applyNumberFormat="1" applyFont="1" applyFill="1" applyBorder="1"/>
    <xf numFmtId="3" fontId="1" fillId="5" borderId="27" xfId="0" applyNumberFormat="1" applyFont="1" applyFill="1" applyBorder="1"/>
    <xf numFmtId="10" fontId="2" fillId="5" borderId="23" xfId="0" applyNumberFormat="1" applyFont="1" applyFill="1" applyBorder="1" applyAlignment="1">
      <alignment horizontal="right"/>
    </xf>
    <xf numFmtId="49" fontId="2" fillId="5" borderId="4" xfId="0" applyNumberFormat="1" applyFont="1" applyFill="1" applyBorder="1" applyAlignment="1">
      <alignment horizontal="center" vertical="center" wrapText="1"/>
    </xf>
    <xf numFmtId="3" fontId="1" fillId="5" borderId="11" xfId="0" applyNumberFormat="1" applyFont="1" applyFill="1" applyBorder="1"/>
    <xf numFmtId="168" fontId="2" fillId="5" borderId="18" xfId="0" applyNumberFormat="1" applyFont="1" applyFill="1" applyBorder="1" applyAlignment="1">
      <alignment horizontal="right"/>
    </xf>
    <xf numFmtId="168" fontId="2" fillId="5" borderId="20" xfId="0" applyNumberFormat="1" applyFont="1" applyFill="1" applyBorder="1" applyAlignment="1">
      <alignment horizontal="right"/>
    </xf>
    <xf numFmtId="168" fontId="1" fillId="5" borderId="20" xfId="0" applyNumberFormat="1" applyFont="1" applyFill="1" applyBorder="1" applyAlignment="1">
      <alignment horizontal="right"/>
    </xf>
    <xf numFmtId="3" fontId="1" fillId="5" borderId="25" xfId="0" applyNumberFormat="1" applyFont="1" applyFill="1" applyBorder="1"/>
    <xf numFmtId="10" fontId="2" fillId="5" borderId="24" xfId="0" applyNumberFormat="1" applyFont="1" applyFill="1" applyBorder="1" applyAlignment="1">
      <alignment horizontal="right"/>
    </xf>
    <xf numFmtId="0" fontId="2" fillId="6" borderId="35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164" fontId="2" fillId="6" borderId="39" xfId="0" applyNumberFormat="1" applyFont="1" applyFill="1" applyBorder="1" applyAlignment="1">
      <alignment horizontal="center" vertical="center"/>
    </xf>
    <xf numFmtId="0" fontId="2" fillId="6" borderId="73" xfId="0" applyFont="1" applyFill="1" applyBorder="1" applyAlignment="1">
      <alignment horizontal="center" vertical="center"/>
    </xf>
    <xf numFmtId="0" fontId="2" fillId="6" borderId="74" xfId="0" applyFont="1" applyFill="1" applyBorder="1" applyAlignment="1">
      <alignment horizontal="center" vertical="center"/>
    </xf>
    <xf numFmtId="164" fontId="2" fillId="6" borderId="74" xfId="0" applyNumberFormat="1" applyFont="1" applyFill="1" applyBorder="1" applyAlignment="1">
      <alignment horizontal="center" vertical="center"/>
    </xf>
    <xf numFmtId="167" fontId="1" fillId="6" borderId="75" xfId="0" applyNumberFormat="1" applyFont="1" applyFill="1" applyBorder="1" applyAlignment="1">
      <alignment horizontal="center" vertical="center"/>
    </xf>
    <xf numFmtId="0" fontId="2" fillId="3" borderId="83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164" fontId="2" fillId="3" borderId="84" xfId="0" applyNumberFormat="1" applyFont="1" applyFill="1" applyBorder="1" applyAlignment="1">
      <alignment horizontal="center" vertical="center"/>
    </xf>
    <xf numFmtId="167" fontId="1" fillId="3" borderId="85" xfId="0" applyNumberFormat="1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center" vertical="center"/>
    </xf>
    <xf numFmtId="167" fontId="1" fillId="3" borderId="25" xfId="0" applyNumberFormat="1" applyFont="1" applyFill="1" applyBorder="1" applyAlignment="1">
      <alignment horizontal="center" vertical="center"/>
    </xf>
    <xf numFmtId="41" fontId="1" fillId="5" borderId="0" xfId="1" applyFont="1" applyFill="1"/>
    <xf numFmtId="41" fontId="1" fillId="5" borderId="19" xfId="1" applyFont="1" applyFill="1" applyBorder="1"/>
    <xf numFmtId="0" fontId="2" fillId="6" borderId="32" xfId="0" applyFont="1" applyFill="1" applyBorder="1" applyAlignment="1">
      <alignment horizontal="center" vertical="center"/>
    </xf>
    <xf numFmtId="164" fontId="2" fillId="6" borderId="21" xfId="0" applyNumberFormat="1" applyFont="1" applyFill="1" applyBorder="1" applyAlignment="1">
      <alignment horizontal="center" vertical="center"/>
    </xf>
    <xf numFmtId="164" fontId="1" fillId="6" borderId="21" xfId="0" applyNumberFormat="1" applyFont="1" applyFill="1" applyBorder="1" applyAlignment="1">
      <alignment horizontal="center" vertical="center"/>
    </xf>
    <xf numFmtId="167" fontId="1" fillId="6" borderId="45" xfId="0" applyNumberFormat="1" applyFont="1" applyFill="1" applyBorder="1" applyAlignment="1">
      <alignment horizontal="center" vertical="center"/>
    </xf>
    <xf numFmtId="167" fontId="1" fillId="6" borderId="47" xfId="0" applyNumberFormat="1" applyFont="1" applyFill="1" applyBorder="1" applyAlignment="1">
      <alignment horizontal="center" vertical="center" wrapText="1"/>
    </xf>
    <xf numFmtId="167" fontId="1" fillId="6" borderId="44" xfId="0" applyNumberFormat="1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164" fontId="2" fillId="6" borderId="37" xfId="0" applyNumberFormat="1" applyFont="1" applyFill="1" applyBorder="1" applyAlignment="1">
      <alignment horizontal="center" vertical="center"/>
    </xf>
    <xf numFmtId="164" fontId="2" fillId="6" borderId="59" xfId="0" applyNumberFormat="1" applyFont="1" applyFill="1" applyBorder="1" applyAlignment="1">
      <alignment horizontal="center" vertical="center"/>
    </xf>
    <xf numFmtId="164" fontId="1" fillId="6" borderId="37" xfId="0" applyNumberFormat="1" applyFont="1" applyFill="1" applyBorder="1" applyAlignment="1">
      <alignment horizontal="center" vertical="center"/>
    </xf>
    <xf numFmtId="164" fontId="1" fillId="6" borderId="59" xfId="0" applyNumberFormat="1" applyFont="1" applyFill="1" applyBorder="1" applyAlignment="1">
      <alignment horizontal="center" vertical="center"/>
    </xf>
    <xf numFmtId="167" fontId="1" fillId="6" borderId="37" xfId="0" applyNumberFormat="1" applyFont="1" applyFill="1" applyBorder="1" applyAlignment="1">
      <alignment horizontal="center" vertical="center"/>
    </xf>
    <xf numFmtId="167" fontId="1" fillId="6" borderId="59" xfId="0" applyNumberFormat="1" applyFont="1" applyFill="1" applyBorder="1" applyAlignment="1">
      <alignment horizontal="center" vertical="center"/>
    </xf>
    <xf numFmtId="0" fontId="2" fillId="6" borderId="83" xfId="0" applyFont="1" applyFill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164" fontId="2" fillId="6" borderId="84" xfId="0" applyNumberFormat="1" applyFont="1" applyFill="1" applyBorder="1" applyAlignment="1">
      <alignment horizontal="center" vertical="center"/>
    </xf>
    <xf numFmtId="167" fontId="1" fillId="6" borderId="85" xfId="0" applyNumberFormat="1" applyFont="1" applyFill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 wrapText="1"/>
    </xf>
    <xf numFmtId="49" fontId="2" fillId="0" borderId="87" xfId="0" applyNumberFormat="1" applyFont="1" applyBorder="1" applyAlignment="1">
      <alignment horizontal="center" vertical="center" wrapText="1"/>
    </xf>
    <xf numFmtId="49" fontId="2" fillId="0" borderId="88" xfId="0" applyNumberFormat="1" applyFont="1" applyBorder="1" applyAlignment="1">
      <alignment horizontal="center" vertical="center" wrapText="1"/>
    </xf>
    <xf numFmtId="0" fontId="2" fillId="3" borderId="88" xfId="0" applyFont="1" applyFill="1" applyBorder="1" applyAlignment="1">
      <alignment horizontal="center" vertical="center"/>
    </xf>
    <xf numFmtId="0" fontId="2" fillId="3" borderId="87" xfId="0" applyFont="1" applyFill="1" applyBorder="1" applyAlignment="1">
      <alignment horizontal="center"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1" fillId="0" borderId="92" xfId="0" applyFont="1" applyBorder="1"/>
    <xf numFmtId="0" fontId="1" fillId="0" borderId="93" xfId="0" applyFont="1" applyBorder="1"/>
    <xf numFmtId="0" fontId="1" fillId="0" borderId="91" xfId="0" applyFont="1" applyBorder="1"/>
    <xf numFmtId="0" fontId="1" fillId="0" borderId="94" xfId="0" applyFont="1" applyBorder="1"/>
    <xf numFmtId="0" fontId="2" fillId="3" borderId="95" xfId="0" applyFont="1" applyFill="1" applyBorder="1" applyAlignment="1">
      <alignment horizontal="center" vertical="center"/>
    </xf>
    <xf numFmtId="0" fontId="3" fillId="0" borderId="96" xfId="0" applyFont="1" applyBorder="1"/>
    <xf numFmtId="0" fontId="3" fillId="0" borderId="37" xfId="0" applyFont="1" applyBorder="1"/>
    <xf numFmtId="0" fontId="3" fillId="0" borderId="78" xfId="0" applyFont="1" applyBorder="1"/>
    <xf numFmtId="0" fontId="2" fillId="3" borderId="78" xfId="0" applyFont="1" applyFill="1" applyBorder="1" applyAlignment="1">
      <alignment horizontal="center" vertical="center"/>
    </xf>
    <xf numFmtId="0" fontId="2" fillId="3" borderId="97" xfId="0" applyFont="1" applyFill="1" applyBorder="1" applyAlignment="1">
      <alignment horizontal="center" vertical="center"/>
    </xf>
    <xf numFmtId="0" fontId="2" fillId="3" borderId="78" xfId="0" applyFont="1" applyFill="1" applyBorder="1" applyAlignment="1">
      <alignment horizontal="center"/>
    </xf>
    <xf numFmtId="164" fontId="5" fillId="0" borderId="55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164" fontId="1" fillId="3" borderId="78" xfId="0" applyNumberFormat="1" applyFont="1" applyFill="1" applyBorder="1" applyAlignment="1">
      <alignment horizontal="center" vertical="center"/>
    </xf>
    <xf numFmtId="164" fontId="2" fillId="3" borderId="97" xfId="0" applyNumberFormat="1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/>
    </xf>
    <xf numFmtId="167" fontId="1" fillId="3" borderId="51" xfId="0" applyNumberFormat="1" applyFont="1" applyFill="1" applyBorder="1" applyAlignment="1">
      <alignment horizontal="center" vertical="center"/>
    </xf>
    <xf numFmtId="164" fontId="1" fillId="3" borderId="51" xfId="0" applyNumberFormat="1" applyFont="1" applyFill="1" applyBorder="1" applyAlignment="1">
      <alignment horizontal="center" vertical="center"/>
    </xf>
    <xf numFmtId="172" fontId="5" fillId="0" borderId="81" xfId="0" applyNumberFormat="1" applyFont="1" applyBorder="1" applyAlignment="1">
      <alignment horizontal="center" vertical="center"/>
    </xf>
    <xf numFmtId="173" fontId="5" fillId="0" borderId="81" xfId="0" applyNumberFormat="1" applyFont="1" applyBorder="1" applyAlignment="1">
      <alignment horizontal="center" vertical="center"/>
    </xf>
    <xf numFmtId="173" fontId="5" fillId="0" borderId="79" xfId="0" applyNumberFormat="1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/>
    </xf>
    <xf numFmtId="0" fontId="1" fillId="3" borderId="51" xfId="0" applyFont="1" applyFill="1" applyBorder="1" applyAlignment="1">
      <alignment horizontal="center" vertical="center"/>
    </xf>
    <xf numFmtId="167" fontId="1" fillId="3" borderId="82" xfId="0" applyNumberFormat="1" applyFont="1" applyFill="1" applyBorder="1" applyAlignment="1">
      <alignment horizontal="center" vertical="center" wrapText="1"/>
    </xf>
    <xf numFmtId="167" fontId="1" fillId="3" borderId="98" xfId="0" applyNumberFormat="1" applyFont="1" applyFill="1" applyBorder="1" applyAlignment="1">
      <alignment horizontal="center" vertical="center"/>
    </xf>
    <xf numFmtId="49" fontId="2" fillId="0" borderId="99" xfId="0" applyNumberFormat="1" applyFont="1" applyBorder="1"/>
    <xf numFmtId="164" fontId="1" fillId="0" borderId="36" xfId="0" applyNumberFormat="1" applyFont="1" applyBorder="1"/>
    <xf numFmtId="164" fontId="1" fillId="0" borderId="37" xfId="0" applyNumberFormat="1" applyFont="1" applyBorder="1"/>
    <xf numFmtId="164" fontId="1" fillId="0" borderId="78" xfId="0" applyNumberFormat="1" applyFont="1" applyBorder="1"/>
    <xf numFmtId="164" fontId="2" fillId="0" borderId="37" xfId="0" applyNumberFormat="1" applyFont="1" applyBorder="1"/>
    <xf numFmtId="164" fontId="2" fillId="0" borderId="38" xfId="0" applyNumberFormat="1" applyFont="1" applyBorder="1"/>
    <xf numFmtId="164" fontId="2" fillId="0" borderId="78" xfId="0" applyNumberFormat="1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78" xfId="0" applyFont="1" applyBorder="1"/>
    <xf numFmtId="0" fontId="2" fillId="0" borderId="58" xfId="0" applyFont="1" applyBorder="1"/>
    <xf numFmtId="0" fontId="2" fillId="0" borderId="38" xfId="0" applyFont="1" applyBorder="1"/>
    <xf numFmtId="167" fontId="2" fillId="0" borderId="37" xfId="0" applyNumberFormat="1" applyFont="1" applyBorder="1"/>
    <xf numFmtId="0" fontId="1" fillId="0" borderId="37" xfId="0" applyFont="1" applyBorder="1"/>
    <xf numFmtId="0" fontId="1" fillId="0" borderId="78" xfId="0" applyFont="1" applyBorder="1"/>
    <xf numFmtId="0" fontId="1" fillId="0" borderId="38" xfId="0" applyFont="1" applyBorder="1"/>
    <xf numFmtId="0" fontId="2" fillId="0" borderId="100" xfId="0" applyFont="1" applyBorder="1"/>
    <xf numFmtId="49" fontId="4" fillId="0" borderId="96" xfId="0" applyNumberFormat="1" applyFont="1" applyBorder="1"/>
    <xf numFmtId="49" fontId="2" fillId="0" borderId="37" xfId="0" applyNumberFormat="1" applyFont="1" applyBorder="1"/>
    <xf numFmtId="169" fontId="2" fillId="0" borderId="78" xfId="0" applyNumberFormat="1" applyFont="1" applyBorder="1"/>
    <xf numFmtId="3" fontId="1" fillId="0" borderId="36" xfId="0" applyNumberFormat="1" applyFont="1" applyBorder="1"/>
    <xf numFmtId="164" fontId="2" fillId="0" borderId="36" xfId="0" applyNumberFormat="1" applyFont="1" applyBorder="1"/>
    <xf numFmtId="164" fontId="2" fillId="0" borderId="58" xfId="0" applyNumberFormat="1" applyFont="1" applyBorder="1"/>
    <xf numFmtId="164" fontId="2" fillId="0" borderId="97" xfId="0" applyNumberFormat="1" applyFont="1" applyBorder="1"/>
    <xf numFmtId="49" fontId="1" fillId="0" borderId="96" xfId="0" applyNumberFormat="1" applyFont="1" applyBorder="1"/>
    <xf numFmtId="49" fontId="5" fillId="0" borderId="37" xfId="0" applyNumberFormat="1" applyFont="1" applyBorder="1"/>
    <xf numFmtId="49" fontId="1" fillId="0" borderId="37" xfId="0" applyNumberFormat="1" applyFont="1" applyBorder="1"/>
    <xf numFmtId="49" fontId="1" fillId="0" borderId="37" xfId="0" applyNumberFormat="1" applyFont="1" applyBorder="1" applyAlignment="1">
      <alignment horizontal="left" vertical="center"/>
    </xf>
    <xf numFmtId="169" fontId="1" fillId="0" borderId="78" xfId="0" applyNumberFormat="1" applyFont="1" applyBorder="1"/>
    <xf numFmtId="164" fontId="1" fillId="0" borderId="38" xfId="0" applyNumberFormat="1" applyFont="1" applyBorder="1"/>
    <xf numFmtId="164" fontId="1" fillId="0" borderId="58" xfId="0" applyNumberFormat="1" applyFont="1" applyBorder="1"/>
    <xf numFmtId="164" fontId="1" fillId="0" borderId="97" xfId="0" applyNumberFormat="1" applyFont="1" applyBorder="1"/>
    <xf numFmtId="49" fontId="2" fillId="0" borderId="96" xfId="0" applyNumberFormat="1" applyFont="1" applyBorder="1"/>
    <xf numFmtId="41" fontId="10" fillId="0" borderId="58" xfId="0" applyNumberFormat="1" applyFont="1" applyBorder="1" applyAlignment="1">
      <alignment horizontal="right" vertical="top" wrapText="1"/>
    </xf>
    <xf numFmtId="168" fontId="6" fillId="0" borderId="37" xfId="0" applyNumberFormat="1" applyFont="1" applyBorder="1" applyAlignment="1">
      <alignment horizontal="right" vertical="top" wrapText="1"/>
    </xf>
    <xf numFmtId="41" fontId="10" fillId="0" borderId="37" xfId="0" applyNumberFormat="1" applyFont="1" applyBorder="1" applyAlignment="1">
      <alignment horizontal="right" vertical="top" wrapText="1"/>
    </xf>
    <xf numFmtId="3" fontId="1" fillId="0" borderId="37" xfId="0" applyNumberFormat="1" applyFont="1" applyBorder="1"/>
    <xf numFmtId="3" fontId="1" fillId="0" borderId="58" xfId="0" applyNumberFormat="1" applyFont="1" applyBorder="1"/>
    <xf numFmtId="164" fontId="11" fillId="0" borderId="38" xfId="0" applyNumberFormat="1" applyFont="1" applyBorder="1"/>
    <xf numFmtId="164" fontId="11" fillId="0" borderId="37" xfId="0" applyNumberFormat="1" applyFont="1" applyBorder="1"/>
    <xf numFmtId="164" fontId="7" fillId="0" borderId="37" xfId="0" applyNumberFormat="1" applyFont="1" applyBorder="1"/>
    <xf numFmtId="164" fontId="7" fillId="0" borderId="78" xfId="0" applyNumberFormat="1" applyFont="1" applyBorder="1"/>
    <xf numFmtId="3" fontId="7" fillId="0" borderId="37" xfId="0" applyNumberFormat="1" applyFont="1" applyBorder="1"/>
    <xf numFmtId="3" fontId="11" fillId="0" borderId="37" xfId="0" applyNumberFormat="1" applyFont="1" applyBorder="1"/>
    <xf numFmtId="164" fontId="11" fillId="0" borderId="58" xfId="0" applyNumberFormat="1" applyFont="1" applyBorder="1"/>
    <xf numFmtId="3" fontId="7" fillId="0" borderId="58" xfId="0" applyNumberFormat="1" applyFont="1" applyBorder="1"/>
    <xf numFmtId="168" fontId="2" fillId="0" borderId="37" xfId="0" applyNumberFormat="1" applyFont="1" applyBorder="1"/>
    <xf numFmtId="168" fontId="2" fillId="0" borderId="78" xfId="0" applyNumberFormat="1" applyFont="1" applyBorder="1"/>
    <xf numFmtId="3" fontId="2" fillId="0" borderId="37" xfId="0" applyNumberFormat="1" applyFont="1" applyBorder="1"/>
    <xf numFmtId="3" fontId="2" fillId="0" borderId="78" xfId="0" applyNumberFormat="1" applyFont="1" applyBorder="1"/>
    <xf numFmtId="3" fontId="1" fillId="0" borderId="78" xfId="0" applyNumberFormat="1" applyFont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3" fontId="5" fillId="0" borderId="58" xfId="0" applyNumberFormat="1" applyFont="1" applyBorder="1"/>
    <xf numFmtId="3" fontId="5" fillId="0" borderId="97" xfId="0" applyNumberFormat="1" applyFont="1" applyBorder="1"/>
    <xf numFmtId="164" fontId="7" fillId="0" borderId="38" xfId="0" applyNumberFormat="1" applyFont="1" applyBorder="1"/>
    <xf numFmtId="164" fontId="7" fillId="0" borderId="58" xfId="0" applyNumberFormat="1" applyFont="1" applyBorder="1"/>
    <xf numFmtId="168" fontId="1" fillId="0" borderId="37" xfId="0" applyNumberFormat="1" applyFont="1" applyBorder="1"/>
    <xf numFmtId="168" fontId="1" fillId="0" borderId="78" xfId="0" applyNumberFormat="1" applyFont="1" applyBorder="1"/>
    <xf numFmtId="3" fontId="5" fillId="0" borderId="78" xfId="0" applyNumberFormat="1" applyFont="1" applyBorder="1"/>
    <xf numFmtId="3" fontId="5" fillId="0" borderId="97" xfId="0" applyNumberFormat="1" applyFont="1" applyBorder="1" applyAlignment="1"/>
    <xf numFmtId="164" fontId="4" fillId="0" borderId="37" xfId="0" applyNumberFormat="1" applyFont="1" applyBorder="1"/>
    <xf numFmtId="164" fontId="5" fillId="0" borderId="37" xfId="0" applyNumberFormat="1" applyFont="1" applyBorder="1"/>
    <xf numFmtId="0" fontId="7" fillId="0" borderId="37" xfId="0" applyFont="1" applyBorder="1"/>
    <xf numFmtId="49" fontId="1" fillId="0" borderId="78" xfId="0" applyNumberFormat="1" applyFont="1" applyBorder="1"/>
    <xf numFmtId="169" fontId="2" fillId="0" borderId="58" xfId="0" applyNumberFormat="1" applyFont="1" applyBorder="1"/>
    <xf numFmtId="169" fontId="1" fillId="2" borderId="78" xfId="0" applyNumberFormat="1" applyFont="1" applyFill="1" applyBorder="1"/>
    <xf numFmtId="169" fontId="1" fillId="0" borderId="37" xfId="0" applyNumberFormat="1" applyFont="1" applyBorder="1"/>
    <xf numFmtId="0" fontId="1" fillId="0" borderId="58" xfId="0" applyFont="1" applyBorder="1"/>
    <xf numFmtId="49" fontId="4" fillId="0" borderId="37" xfId="0" applyNumberFormat="1" applyFont="1" applyBorder="1"/>
    <xf numFmtId="169" fontId="2" fillId="2" borderId="78" xfId="0" applyNumberFormat="1" applyFont="1" applyFill="1" applyBorder="1"/>
    <xf numFmtId="0" fontId="1" fillId="0" borderId="36" xfId="0" applyFont="1" applyBorder="1"/>
    <xf numFmtId="3" fontId="1" fillId="0" borderId="38" xfId="0" applyNumberFormat="1" applyFont="1" applyBorder="1"/>
    <xf numFmtId="3" fontId="1" fillId="0" borderId="97" xfId="0" applyNumberFormat="1" applyFont="1" applyBorder="1"/>
    <xf numFmtId="164" fontId="1" fillId="0" borderId="97" xfId="0" applyNumberFormat="1" applyFont="1" applyBorder="1" applyAlignment="1"/>
    <xf numFmtId="168" fontId="7" fillId="0" borderId="78" xfId="0" applyNumberFormat="1" applyFont="1" applyBorder="1"/>
    <xf numFmtId="168" fontId="7" fillId="0" borderId="37" xfId="0" applyNumberFormat="1" applyFont="1" applyBorder="1"/>
    <xf numFmtId="49" fontId="2" fillId="0" borderId="101" xfId="0" applyNumberFormat="1" applyFont="1" applyBorder="1"/>
    <xf numFmtId="49" fontId="2" fillId="0" borderId="102" xfId="0" applyNumberFormat="1" applyFont="1" applyBorder="1"/>
    <xf numFmtId="169" fontId="2" fillId="0" borderId="103" xfId="0" applyNumberFormat="1" applyFont="1" applyBorder="1"/>
    <xf numFmtId="164" fontId="1" fillId="0" borderId="104" xfId="0" applyNumberFormat="1" applyFont="1" applyBorder="1"/>
    <xf numFmtId="164" fontId="1" fillId="0" borderId="102" xfId="0" applyNumberFormat="1" applyFont="1" applyBorder="1"/>
    <xf numFmtId="164" fontId="1" fillId="0" borderId="103" xfId="0" applyNumberFormat="1" applyFont="1" applyBorder="1"/>
    <xf numFmtId="164" fontId="2" fillId="0" borderId="102" xfId="0" applyNumberFormat="1" applyFont="1" applyBorder="1"/>
    <xf numFmtId="164" fontId="2" fillId="0" borderId="105" xfId="0" applyNumberFormat="1" applyFont="1" applyBorder="1"/>
    <xf numFmtId="164" fontId="2" fillId="0" borderId="103" xfId="0" applyNumberFormat="1" applyFont="1" applyBorder="1"/>
    <xf numFmtId="164" fontId="2" fillId="0" borderId="104" xfId="0" applyNumberFormat="1" applyFont="1" applyBorder="1"/>
    <xf numFmtId="164" fontId="2" fillId="0" borderId="106" xfId="0" applyNumberFormat="1" applyFont="1" applyBorder="1"/>
    <xf numFmtId="3" fontId="1" fillId="0" borderId="102" xfId="0" applyNumberFormat="1" applyFont="1" applyBorder="1"/>
    <xf numFmtId="0" fontId="2" fillId="0" borderId="102" xfId="0" applyFont="1" applyBorder="1"/>
    <xf numFmtId="0" fontId="2" fillId="0" borderId="103" xfId="0" applyFont="1" applyBorder="1"/>
    <xf numFmtId="168" fontId="2" fillId="0" borderId="102" xfId="0" applyNumberFormat="1" applyFont="1" applyBorder="1"/>
    <xf numFmtId="168" fontId="2" fillId="0" borderId="105" xfId="0" applyNumberFormat="1" applyFont="1" applyBorder="1"/>
    <xf numFmtId="0" fontId="2" fillId="0" borderId="105" xfId="0" applyFont="1" applyBorder="1"/>
    <xf numFmtId="164" fontId="2" fillId="0" borderId="107" xfId="0" applyNumberFormat="1" applyFont="1" applyBorder="1"/>
    <xf numFmtId="0" fontId="2" fillId="0" borderId="55" xfId="0" applyFont="1" applyBorder="1"/>
    <xf numFmtId="0" fontId="2" fillId="0" borderId="83" xfId="0" applyFont="1" applyBorder="1"/>
    <xf numFmtId="164" fontId="2" fillId="0" borderId="84" xfId="0" applyNumberFormat="1" applyFont="1" applyBorder="1"/>
    <xf numFmtId="164" fontId="1" fillId="0" borderId="84" xfId="0" applyNumberFormat="1" applyFont="1" applyBorder="1"/>
    <xf numFmtId="3" fontId="1" fillId="0" borderId="84" xfId="0" applyNumberFormat="1" applyFont="1" applyBorder="1"/>
    <xf numFmtId="3" fontId="5" fillId="0" borderId="84" xfId="0" applyNumberFormat="1" applyFont="1" applyBorder="1" applyAlignment="1"/>
    <xf numFmtId="3" fontId="1" fillId="0" borderId="84" xfId="0" applyNumberFormat="1" applyFont="1" applyBorder="1" applyAlignment="1"/>
    <xf numFmtId="164" fontId="2" fillId="0" borderId="108" xfId="0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02"/>
  <sheetViews>
    <sheetView tabSelected="1" workbookViewId="0">
      <selection activeCell="H26" sqref="H26"/>
    </sheetView>
  </sheetViews>
  <sheetFormatPr baseColWidth="10" defaultColWidth="14.42578125" defaultRowHeight="15" customHeight="1"/>
  <cols>
    <col min="1" max="1" width="3.7109375" customWidth="1"/>
    <col min="2" max="2" width="5" customWidth="1"/>
    <col min="3" max="4" width="5.140625" customWidth="1"/>
    <col min="5" max="5" width="82.85546875" customWidth="1"/>
    <col min="6" max="9" width="14.7109375" customWidth="1"/>
    <col min="10" max="10" width="4.7109375" customWidth="1"/>
    <col min="11" max="11" width="16.5703125" customWidth="1"/>
    <col min="12" max="12" width="14.140625" customWidth="1"/>
    <col min="13" max="15" width="10" customWidth="1"/>
  </cols>
  <sheetData>
    <row r="1" spans="1:20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>
      <c r="A2" s="1"/>
      <c r="B2" s="313"/>
      <c r="C2" s="314"/>
      <c r="D2" s="2"/>
      <c r="E2" s="315" t="s">
        <v>0</v>
      </c>
      <c r="F2" s="314"/>
      <c r="G2" s="314"/>
      <c r="H2" s="3"/>
      <c r="I2" s="4"/>
      <c r="J2" s="1"/>
      <c r="K2" s="1"/>
      <c r="L2" s="1"/>
      <c r="M2" s="1"/>
      <c r="N2" s="1"/>
      <c r="O2" s="1"/>
    </row>
    <row r="3" spans="1:20">
      <c r="A3" s="1"/>
      <c r="B3" s="313"/>
      <c r="C3" s="314"/>
      <c r="D3" s="2"/>
      <c r="E3" s="316" t="s">
        <v>1</v>
      </c>
      <c r="F3" s="314"/>
      <c r="G3" s="314"/>
      <c r="H3" s="3"/>
      <c r="I3" s="4"/>
      <c r="J3" s="1"/>
      <c r="K3" s="1"/>
      <c r="L3" s="1"/>
      <c r="M3" s="1"/>
      <c r="N3" s="1"/>
      <c r="O3" s="1"/>
    </row>
    <row r="4" spans="1:20">
      <c r="A4" s="1"/>
      <c r="B4" s="2"/>
      <c r="C4" s="2"/>
      <c r="D4" s="2"/>
      <c r="E4" s="316" t="s">
        <v>2</v>
      </c>
      <c r="F4" s="314"/>
      <c r="G4" s="314"/>
      <c r="H4" s="3"/>
      <c r="I4" s="4"/>
      <c r="J4" s="1"/>
      <c r="K4" s="1"/>
      <c r="L4" s="1"/>
      <c r="M4" s="1"/>
      <c r="N4" s="1"/>
      <c r="O4" s="1"/>
    </row>
    <row r="5" spans="1:20">
      <c r="A5" s="1"/>
      <c r="B5" s="2"/>
      <c r="C5" s="6"/>
      <c r="D5" s="6"/>
      <c r="E5" s="315" t="s">
        <v>3</v>
      </c>
      <c r="F5" s="314"/>
      <c r="G5" s="314"/>
      <c r="H5" s="314"/>
      <c r="I5" s="4"/>
      <c r="J5" s="1"/>
      <c r="K5" s="1"/>
      <c r="L5" s="1"/>
      <c r="M5" s="1"/>
      <c r="N5" s="1"/>
      <c r="O5" s="1"/>
    </row>
    <row r="6" spans="1:20" ht="15.75" customHeight="1">
      <c r="A6" s="1"/>
      <c r="B6" s="2"/>
      <c r="C6" s="2"/>
      <c r="D6" s="2"/>
      <c r="E6" s="2"/>
      <c r="F6" s="3">
        <f>F8-F26</f>
        <v>0</v>
      </c>
      <c r="G6" s="3">
        <f t="shared" ref="G6:H6" si="0">+G8-G26</f>
        <v>0</v>
      </c>
      <c r="H6" s="3">
        <f t="shared" si="0"/>
        <v>0</v>
      </c>
      <c r="I6" s="4"/>
      <c r="J6" s="1"/>
      <c r="K6" s="1"/>
      <c r="L6" s="1"/>
      <c r="M6" s="1"/>
      <c r="N6" s="1"/>
      <c r="O6" s="1"/>
    </row>
    <row r="7" spans="1:20" ht="36" customHeight="1">
      <c r="A7" s="1"/>
      <c r="B7" s="7" t="s">
        <v>4</v>
      </c>
      <c r="C7" s="8" t="s">
        <v>107</v>
      </c>
      <c r="D7" s="8" t="s">
        <v>5</v>
      </c>
      <c r="E7" s="9" t="s">
        <v>6</v>
      </c>
      <c r="F7" s="10" t="s">
        <v>7</v>
      </c>
      <c r="G7" s="10" t="s">
        <v>8</v>
      </c>
      <c r="H7" s="11" t="s">
        <v>9</v>
      </c>
      <c r="I7" s="12" t="s">
        <v>10</v>
      </c>
      <c r="J7" s="1"/>
      <c r="K7" s="1"/>
      <c r="L7" s="13"/>
      <c r="M7" s="1"/>
      <c r="N7" s="1"/>
      <c r="O7" s="1"/>
    </row>
    <row r="8" spans="1:20" ht="15.75" customHeight="1">
      <c r="A8" s="14"/>
      <c r="B8" s="15"/>
      <c r="C8" s="16"/>
      <c r="D8" s="16"/>
      <c r="E8" s="17" t="s">
        <v>11</v>
      </c>
      <c r="F8" s="18">
        <f>+F9+F14+F18+F25+F21</f>
        <v>38338248</v>
      </c>
      <c r="G8" s="19">
        <f>+G9+G14+G18+G25+G21+G23</f>
        <v>5977911</v>
      </c>
      <c r="H8" s="20">
        <f t="shared" ref="H8:H58" si="1">+F8+G8</f>
        <v>44316159</v>
      </c>
      <c r="I8" s="21">
        <f>IFERROR(H8/F8-1,"")</f>
        <v>0.15592551334114169</v>
      </c>
      <c r="J8" s="14"/>
      <c r="K8" s="14"/>
      <c r="L8" s="14"/>
      <c r="M8" s="14"/>
      <c r="N8" s="14"/>
      <c r="O8" s="14"/>
    </row>
    <row r="9" spans="1:20" ht="15" customHeight="1">
      <c r="A9" s="1"/>
      <c r="B9" s="369" t="s">
        <v>12</v>
      </c>
      <c r="C9" s="370" t="s">
        <v>13</v>
      </c>
      <c r="D9" s="370" t="s">
        <v>14</v>
      </c>
      <c r="E9" s="371" t="s">
        <v>15</v>
      </c>
      <c r="F9" s="372">
        <f>+F12+F10</f>
        <v>10</v>
      </c>
      <c r="G9" s="373">
        <f>+G12</f>
        <v>0</v>
      </c>
      <c r="H9" s="374">
        <f t="shared" si="1"/>
        <v>10</v>
      </c>
      <c r="I9" s="336">
        <f>IFERROR(H9/F9-1,"0,00%")</f>
        <v>0</v>
      </c>
      <c r="J9" s="25"/>
      <c r="K9" s="25"/>
      <c r="L9" s="1"/>
      <c r="M9" s="1"/>
      <c r="N9" s="1"/>
      <c r="O9" s="1"/>
    </row>
    <row r="10" spans="1:20" ht="15" customHeight="1">
      <c r="A10" s="1"/>
      <c r="B10" s="369"/>
      <c r="C10" s="370" t="s">
        <v>16</v>
      </c>
      <c r="D10" s="370"/>
      <c r="E10" s="355" t="s">
        <v>17</v>
      </c>
      <c r="F10" s="374">
        <f t="shared" ref="F10:G10" si="2">+F11</f>
        <v>10</v>
      </c>
      <c r="G10" s="375">
        <f t="shared" si="2"/>
        <v>0</v>
      </c>
      <c r="H10" s="339">
        <f t="shared" si="1"/>
        <v>10</v>
      </c>
      <c r="I10" s="336">
        <v>0</v>
      </c>
      <c r="J10" s="25"/>
      <c r="K10" s="25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>
      <c r="A11" s="1"/>
      <c r="B11" s="369"/>
      <c r="C11" s="370"/>
      <c r="D11" s="370" t="s">
        <v>18</v>
      </c>
      <c r="E11" s="357" t="s">
        <v>19</v>
      </c>
      <c r="F11" s="339">
        <v>10</v>
      </c>
      <c r="G11" s="375">
        <v>0</v>
      </c>
      <c r="H11" s="339">
        <f t="shared" si="1"/>
        <v>10</v>
      </c>
      <c r="I11" s="336">
        <v>0</v>
      </c>
      <c r="J11" s="25"/>
      <c r="K11" s="25"/>
      <c r="L11" s="13"/>
      <c r="M11" s="1"/>
      <c r="N11" s="1"/>
      <c r="O11" s="1"/>
      <c r="P11" s="1"/>
      <c r="Q11" s="1"/>
      <c r="R11" s="1"/>
      <c r="S11" s="1"/>
      <c r="T11" s="1"/>
    </row>
    <row r="12" spans="1:20" ht="15" hidden="1" customHeight="1">
      <c r="A12" s="1"/>
      <c r="B12" s="376" t="s">
        <v>20</v>
      </c>
      <c r="C12" s="377" t="s">
        <v>21</v>
      </c>
      <c r="D12" s="377" t="s">
        <v>14</v>
      </c>
      <c r="E12" s="378" t="s">
        <v>22</v>
      </c>
      <c r="F12" s="374">
        <f t="shared" ref="F12:G12" si="3">+F13</f>
        <v>0</v>
      </c>
      <c r="G12" s="375">
        <f t="shared" si="3"/>
        <v>0</v>
      </c>
      <c r="H12" s="374">
        <f t="shared" si="1"/>
        <v>0</v>
      </c>
      <c r="I12" s="336" t="str">
        <f t="shared" ref="I12:I37" si="4">IFERROR(H12/F12-1,"")</f>
        <v/>
      </c>
      <c r="J12" s="25"/>
      <c r="K12" s="25"/>
      <c r="L12" s="1"/>
      <c r="M12" s="1"/>
      <c r="N12" s="1"/>
      <c r="O12" s="1"/>
    </row>
    <row r="13" spans="1:20" ht="15" hidden="1" customHeight="1">
      <c r="A13" s="1"/>
      <c r="B13" s="376" t="s">
        <v>20</v>
      </c>
      <c r="C13" s="377" t="s">
        <v>13</v>
      </c>
      <c r="D13" s="377" t="s">
        <v>23</v>
      </c>
      <c r="E13" s="378" t="s">
        <v>24</v>
      </c>
      <c r="F13" s="339"/>
      <c r="G13" s="375"/>
      <c r="H13" s="339">
        <f t="shared" si="1"/>
        <v>0</v>
      </c>
      <c r="I13" s="336" t="str">
        <f t="shared" si="4"/>
        <v/>
      </c>
      <c r="J13" s="25"/>
      <c r="K13" s="25"/>
      <c r="L13" s="1"/>
      <c r="M13" s="1"/>
      <c r="N13" s="1"/>
      <c r="O13" s="1"/>
    </row>
    <row r="14" spans="1:20" ht="15" customHeight="1">
      <c r="A14" s="1"/>
      <c r="B14" s="369" t="s">
        <v>25</v>
      </c>
      <c r="C14" s="370" t="s">
        <v>13</v>
      </c>
      <c r="D14" s="370" t="s">
        <v>14</v>
      </c>
      <c r="E14" s="371" t="s">
        <v>26</v>
      </c>
      <c r="F14" s="374">
        <f>+F15+F16+F17</f>
        <v>165409</v>
      </c>
      <c r="G14" s="379">
        <f>SUM(G15:G17)</f>
        <v>162447</v>
      </c>
      <c r="H14" s="374">
        <f t="shared" si="1"/>
        <v>327856</v>
      </c>
      <c r="I14" s="336">
        <f t="shared" si="4"/>
        <v>0.98209287281828672</v>
      </c>
      <c r="J14" s="25"/>
      <c r="K14" s="25"/>
      <c r="L14" s="1"/>
      <c r="M14" s="1"/>
      <c r="N14" s="1"/>
      <c r="O14" s="1"/>
    </row>
    <row r="15" spans="1:20" ht="15" customHeight="1">
      <c r="A15" s="1"/>
      <c r="B15" s="376" t="s">
        <v>20</v>
      </c>
      <c r="C15" s="377" t="s">
        <v>27</v>
      </c>
      <c r="D15" s="377" t="s">
        <v>14</v>
      </c>
      <c r="E15" s="378" t="s">
        <v>28</v>
      </c>
      <c r="F15" s="339">
        <v>165389</v>
      </c>
      <c r="G15" s="375">
        <f>+'Decretos 050501'!F20</f>
        <v>113257</v>
      </c>
      <c r="H15" s="339">
        <f t="shared" si="1"/>
        <v>278646</v>
      </c>
      <c r="I15" s="336">
        <f t="shared" si="4"/>
        <v>0.68479161250143594</v>
      </c>
      <c r="J15" s="25"/>
      <c r="K15" s="25"/>
      <c r="L15" s="1"/>
      <c r="M15" s="1"/>
      <c r="N15" s="1"/>
      <c r="O15" s="1"/>
    </row>
    <row r="16" spans="1:20" ht="15" customHeight="1">
      <c r="A16" s="1"/>
      <c r="B16" s="376"/>
      <c r="C16" s="380" t="s">
        <v>29</v>
      </c>
      <c r="D16" s="380"/>
      <c r="E16" s="359" t="s">
        <v>30</v>
      </c>
      <c r="F16" s="339">
        <v>10</v>
      </c>
      <c r="G16" s="375">
        <v>0</v>
      </c>
      <c r="H16" s="339">
        <f t="shared" si="1"/>
        <v>10</v>
      </c>
      <c r="I16" s="336">
        <f t="shared" si="4"/>
        <v>0</v>
      </c>
      <c r="J16" s="25"/>
      <c r="K16" s="25"/>
      <c r="L16" s="31"/>
      <c r="M16" s="1"/>
      <c r="N16" s="1"/>
      <c r="O16" s="1"/>
      <c r="P16" s="1"/>
      <c r="Q16" s="1"/>
      <c r="R16" s="1"/>
      <c r="S16" s="1"/>
      <c r="T16" s="1"/>
    </row>
    <row r="17" spans="1:20" ht="15" customHeight="1">
      <c r="A17" s="1"/>
      <c r="B17" s="376"/>
      <c r="C17" s="380" t="s">
        <v>31</v>
      </c>
      <c r="D17" s="380"/>
      <c r="E17" s="359" t="s">
        <v>32</v>
      </c>
      <c r="F17" s="339">
        <v>10</v>
      </c>
      <c r="G17" s="375">
        <f>+'Decretos 050501'!F22</f>
        <v>49190</v>
      </c>
      <c r="H17" s="339">
        <f t="shared" si="1"/>
        <v>49200</v>
      </c>
      <c r="I17" s="336">
        <f t="shared" si="4"/>
        <v>4919</v>
      </c>
      <c r="J17" s="25"/>
      <c r="K17" s="25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>
      <c r="A18" s="1"/>
      <c r="B18" s="369" t="s">
        <v>33</v>
      </c>
      <c r="C18" s="370" t="s">
        <v>13</v>
      </c>
      <c r="D18" s="370" t="s">
        <v>14</v>
      </c>
      <c r="E18" s="371" t="s">
        <v>34</v>
      </c>
      <c r="F18" s="374">
        <f t="shared" ref="F18:G18" si="5">+F19+F20</f>
        <v>38166441</v>
      </c>
      <c r="G18" s="379">
        <f t="shared" si="5"/>
        <v>5654358</v>
      </c>
      <c r="H18" s="374">
        <f t="shared" si="1"/>
        <v>43820799</v>
      </c>
      <c r="I18" s="336">
        <f t="shared" si="4"/>
        <v>0.14814999386502925</v>
      </c>
      <c r="J18" s="25"/>
      <c r="K18" s="25"/>
      <c r="L18" s="1"/>
      <c r="M18" s="1"/>
      <c r="N18" s="1"/>
      <c r="O18" s="1"/>
    </row>
    <row r="19" spans="1:20" ht="15" customHeight="1">
      <c r="A19" s="1"/>
      <c r="B19" s="376" t="s">
        <v>20</v>
      </c>
      <c r="C19" s="377" t="s">
        <v>27</v>
      </c>
      <c r="D19" s="377" t="s">
        <v>14</v>
      </c>
      <c r="E19" s="378" t="s">
        <v>35</v>
      </c>
      <c r="F19" s="339">
        <v>20203973</v>
      </c>
      <c r="G19" s="375">
        <f>+'Decretos 050501'!F24</f>
        <v>4456391</v>
      </c>
      <c r="H19" s="339">
        <f t="shared" si="1"/>
        <v>24660364</v>
      </c>
      <c r="I19" s="336">
        <f t="shared" si="4"/>
        <v>0.22057003342857362</v>
      </c>
      <c r="J19" s="25"/>
      <c r="K19" s="32"/>
      <c r="L19" s="1"/>
      <c r="M19" s="1"/>
      <c r="N19" s="1"/>
      <c r="O19" s="1"/>
    </row>
    <row r="20" spans="1:20" ht="15" customHeight="1">
      <c r="A20" s="1"/>
      <c r="B20" s="376" t="s">
        <v>20</v>
      </c>
      <c r="C20" s="377" t="s">
        <v>36</v>
      </c>
      <c r="D20" s="377" t="s">
        <v>14</v>
      </c>
      <c r="E20" s="378" t="s">
        <v>37</v>
      </c>
      <c r="F20" s="339">
        <v>17962468</v>
      </c>
      <c r="G20" s="375">
        <f>+'Decretos 050501'!F25</f>
        <v>1197967</v>
      </c>
      <c r="H20" s="339">
        <f t="shared" si="1"/>
        <v>19160435</v>
      </c>
      <c r="I20" s="336">
        <f t="shared" si="4"/>
        <v>6.6692784087353685E-2</v>
      </c>
      <c r="J20" s="25"/>
      <c r="K20" s="32"/>
      <c r="L20" s="1"/>
      <c r="M20" s="1"/>
      <c r="N20" s="1"/>
      <c r="O20" s="1"/>
    </row>
    <row r="21" spans="1:20" ht="15" customHeight="1">
      <c r="A21" s="1"/>
      <c r="B21" s="369" t="s">
        <v>38</v>
      </c>
      <c r="C21" s="370"/>
      <c r="D21" s="370"/>
      <c r="E21" s="371" t="s">
        <v>39</v>
      </c>
      <c r="F21" s="374">
        <f t="shared" ref="F21:G21" si="6">+F22</f>
        <v>6378</v>
      </c>
      <c r="G21" s="379">
        <f t="shared" si="6"/>
        <v>0</v>
      </c>
      <c r="H21" s="374">
        <f t="shared" si="1"/>
        <v>6378</v>
      </c>
      <c r="I21" s="333">
        <f t="shared" si="4"/>
        <v>0</v>
      </c>
      <c r="J21" s="25"/>
      <c r="K21" s="25"/>
      <c r="L21" s="1"/>
      <c r="M21" s="1"/>
      <c r="N21" s="1"/>
      <c r="O21" s="1"/>
      <c r="P21" s="1"/>
      <c r="Q21" s="1"/>
      <c r="R21" s="1"/>
      <c r="S21" s="1"/>
      <c r="T21" s="1"/>
    </row>
    <row r="22" spans="1:20" ht="15" customHeight="1">
      <c r="A22" s="1"/>
      <c r="B22" s="376"/>
      <c r="C22" s="377" t="s">
        <v>40</v>
      </c>
      <c r="D22" s="377"/>
      <c r="E22" s="378" t="s">
        <v>41</v>
      </c>
      <c r="F22" s="339">
        <v>6378</v>
      </c>
      <c r="G22" s="375">
        <v>0</v>
      </c>
      <c r="H22" s="339">
        <f t="shared" si="1"/>
        <v>6378</v>
      </c>
      <c r="I22" s="336">
        <f t="shared" si="4"/>
        <v>0</v>
      </c>
      <c r="J22" s="25"/>
      <c r="K22" s="25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>
      <c r="A23" s="1"/>
      <c r="B23" s="369" t="s">
        <v>42</v>
      </c>
      <c r="C23" s="370" t="s">
        <v>13</v>
      </c>
      <c r="D23" s="370" t="s">
        <v>14</v>
      </c>
      <c r="E23" s="371" t="s">
        <v>43</v>
      </c>
      <c r="F23" s="374">
        <v>0</v>
      </c>
      <c r="G23" s="379">
        <f>+G24</f>
        <v>45530</v>
      </c>
      <c r="H23" s="339">
        <f t="shared" si="1"/>
        <v>45530</v>
      </c>
      <c r="I23" s="336" t="str">
        <f t="shared" si="4"/>
        <v/>
      </c>
      <c r="J23" s="25"/>
      <c r="K23" s="25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>
      <c r="A24" s="1"/>
      <c r="B24" s="376"/>
      <c r="C24" s="377" t="s">
        <v>44</v>
      </c>
      <c r="D24" s="377" t="s">
        <v>14</v>
      </c>
      <c r="E24" s="378" t="s">
        <v>45</v>
      </c>
      <c r="F24" s="339"/>
      <c r="G24" s="375">
        <f>+'Decretos 050501'!F28</f>
        <v>45530</v>
      </c>
      <c r="H24" s="339">
        <f t="shared" si="1"/>
        <v>45530</v>
      </c>
      <c r="I24" s="336" t="str">
        <f t="shared" si="4"/>
        <v/>
      </c>
      <c r="J24" s="25"/>
      <c r="K24" s="25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>
      <c r="A25" s="1"/>
      <c r="B25" s="369" t="s">
        <v>46</v>
      </c>
      <c r="C25" s="370" t="s">
        <v>13</v>
      </c>
      <c r="D25" s="370" t="s">
        <v>14</v>
      </c>
      <c r="E25" s="371" t="s">
        <v>47</v>
      </c>
      <c r="F25" s="341">
        <v>10</v>
      </c>
      <c r="G25" s="381">
        <f>+'Decretos 050501'!F30</f>
        <v>115576</v>
      </c>
      <c r="H25" s="374">
        <f t="shared" si="1"/>
        <v>115586</v>
      </c>
      <c r="I25" s="336">
        <f t="shared" si="4"/>
        <v>11557.6</v>
      </c>
      <c r="J25" s="1"/>
      <c r="K25" s="1"/>
      <c r="L25" s="1"/>
      <c r="M25" s="1"/>
      <c r="N25" s="1"/>
      <c r="O25" s="1"/>
    </row>
    <row r="26" spans="1:20" ht="15.75" customHeight="1">
      <c r="A26" s="14"/>
      <c r="B26" s="382"/>
      <c r="C26" s="383"/>
      <c r="D26" s="384"/>
      <c r="E26" s="385" t="s">
        <v>48</v>
      </c>
      <c r="F26" s="386">
        <f>+F27+F28+F30+F47+F53+F45+F29</f>
        <v>38338248</v>
      </c>
      <c r="G26" s="342">
        <f>+G27+G28+G30+G47+G53+G29+G45+G58</f>
        <v>5977911</v>
      </c>
      <c r="H26" s="387">
        <f t="shared" si="1"/>
        <v>44316159</v>
      </c>
      <c r="I26" s="388">
        <f t="shared" si="4"/>
        <v>0.15592551334114169</v>
      </c>
      <c r="J26" s="14"/>
      <c r="K26" s="14"/>
      <c r="L26" s="14"/>
      <c r="M26" s="14"/>
      <c r="N26" s="14"/>
      <c r="O26" s="14"/>
    </row>
    <row r="27" spans="1:20" ht="15.75" customHeight="1">
      <c r="A27" s="1"/>
      <c r="B27" s="389" t="s">
        <v>49</v>
      </c>
      <c r="C27" s="390" t="s">
        <v>13</v>
      </c>
      <c r="D27" s="391" t="s">
        <v>14</v>
      </c>
      <c r="E27" s="358" t="s">
        <v>50</v>
      </c>
      <c r="F27" s="374">
        <v>17419021</v>
      </c>
      <c r="G27" s="374">
        <f>+'Decretos 050501'!F32</f>
        <v>1792222</v>
      </c>
      <c r="H27" s="374">
        <f t="shared" si="1"/>
        <v>19211243</v>
      </c>
      <c r="I27" s="392">
        <f t="shared" si="4"/>
        <v>0.10288879036313237</v>
      </c>
      <c r="J27" s="25"/>
      <c r="K27" s="25"/>
      <c r="L27" s="13"/>
      <c r="M27" s="1"/>
      <c r="N27" s="1"/>
      <c r="O27" s="1"/>
    </row>
    <row r="28" spans="1:20" ht="15.75" customHeight="1">
      <c r="A28" s="1"/>
      <c r="B28" s="389" t="s">
        <v>51</v>
      </c>
      <c r="C28" s="354" t="s">
        <v>13</v>
      </c>
      <c r="D28" s="391" t="s">
        <v>14</v>
      </c>
      <c r="E28" s="358" t="s">
        <v>52</v>
      </c>
      <c r="F28" s="374">
        <v>2322768</v>
      </c>
      <c r="G28" s="339">
        <f>+'Decretos 050501'!F33</f>
        <v>1657971</v>
      </c>
      <c r="H28" s="374">
        <f t="shared" si="1"/>
        <v>3980739</v>
      </c>
      <c r="I28" s="392">
        <f t="shared" si="4"/>
        <v>0.71379104585563424</v>
      </c>
      <c r="J28" s="25"/>
      <c r="K28" s="25"/>
      <c r="L28" s="1"/>
      <c r="M28" s="1"/>
      <c r="N28" s="1"/>
      <c r="O28" s="1"/>
    </row>
    <row r="29" spans="1:20" ht="15.75" customHeight="1">
      <c r="A29" s="1"/>
      <c r="B29" s="389" t="s">
        <v>53</v>
      </c>
      <c r="C29" s="354"/>
      <c r="D29" s="391"/>
      <c r="E29" s="358" t="s">
        <v>54</v>
      </c>
      <c r="F29" s="374">
        <v>10</v>
      </c>
      <c r="G29" s="339">
        <f>+'Decretos 050501'!F34</f>
        <v>183158</v>
      </c>
      <c r="H29" s="374">
        <f t="shared" si="1"/>
        <v>183168</v>
      </c>
      <c r="I29" s="392">
        <f t="shared" si="4"/>
        <v>18315.8</v>
      </c>
      <c r="J29" s="1"/>
      <c r="K29" s="1"/>
      <c r="L29" s="13"/>
      <c r="M29" s="1"/>
      <c r="N29" s="1"/>
      <c r="O29" s="1"/>
    </row>
    <row r="30" spans="1:20" ht="15.75" customHeight="1">
      <c r="A30" s="1"/>
      <c r="B30" s="389" t="s">
        <v>55</v>
      </c>
      <c r="C30" s="356" t="s">
        <v>13</v>
      </c>
      <c r="D30" s="393" t="s">
        <v>14</v>
      </c>
      <c r="E30" s="358" t="s">
        <v>15</v>
      </c>
      <c r="F30" s="374">
        <f>+F34+F40</f>
        <v>136431</v>
      </c>
      <c r="G30" s="374">
        <f>+G34+G40+G31</f>
        <v>448211</v>
      </c>
      <c r="H30" s="374">
        <f t="shared" si="1"/>
        <v>584642</v>
      </c>
      <c r="I30" s="392">
        <f t="shared" si="4"/>
        <v>3.2852577493384931</v>
      </c>
      <c r="J30" s="25"/>
      <c r="K30" s="25"/>
      <c r="L30" s="1"/>
      <c r="M30" s="1"/>
      <c r="N30" s="1"/>
      <c r="O30" s="1"/>
    </row>
    <row r="31" spans="1:20" ht="15.75" customHeight="1">
      <c r="A31" s="1"/>
      <c r="B31" s="389"/>
      <c r="C31" s="356" t="s">
        <v>56</v>
      </c>
      <c r="D31" s="393"/>
      <c r="E31" s="359" t="s">
        <v>57</v>
      </c>
      <c r="F31" s="374">
        <v>0</v>
      </c>
      <c r="G31" s="339">
        <f>+'Decretos 050501'!F39</f>
        <v>90000</v>
      </c>
      <c r="H31" s="339">
        <f t="shared" si="1"/>
        <v>90000</v>
      </c>
      <c r="I31" s="394" t="str">
        <f t="shared" si="4"/>
        <v/>
      </c>
      <c r="J31" s="1"/>
      <c r="K31" s="1"/>
      <c r="L31" s="1"/>
      <c r="M31" s="1"/>
      <c r="N31" s="1"/>
      <c r="O31" s="1"/>
    </row>
    <row r="32" spans="1:20" ht="15.75" customHeight="1">
      <c r="A32" s="1"/>
      <c r="B32" s="389"/>
      <c r="C32" s="356"/>
      <c r="D32" s="393" t="s">
        <v>58</v>
      </c>
      <c r="E32" s="395" t="s">
        <v>59</v>
      </c>
      <c r="F32" s="374">
        <v>0</v>
      </c>
      <c r="G32" s="339">
        <f>+'Decretos 050501'!F39</f>
        <v>90000</v>
      </c>
      <c r="H32" s="339">
        <f t="shared" si="1"/>
        <v>90000</v>
      </c>
      <c r="I32" s="392" t="str">
        <f t="shared" si="4"/>
        <v/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33" customHeight="1">
      <c r="A33" s="1"/>
      <c r="B33" s="396" t="s">
        <v>20</v>
      </c>
      <c r="C33" s="356"/>
      <c r="D33" s="397" t="s">
        <v>60</v>
      </c>
      <c r="E33" s="398" t="s">
        <v>61</v>
      </c>
      <c r="F33" s="374"/>
      <c r="G33" s="339"/>
      <c r="H33" s="339">
        <f t="shared" si="1"/>
        <v>0</v>
      </c>
      <c r="I33" s="392" t="str">
        <f t="shared" si="4"/>
        <v/>
      </c>
      <c r="J33" s="1"/>
      <c r="K33" s="1"/>
      <c r="L33" s="1"/>
      <c r="M33" s="1"/>
      <c r="N33" s="1"/>
      <c r="O33" s="1"/>
    </row>
    <row r="34" spans="1:20" ht="15.75" customHeight="1">
      <c r="A34" s="1"/>
      <c r="B34" s="396" t="s">
        <v>20</v>
      </c>
      <c r="C34" s="356" t="s">
        <v>36</v>
      </c>
      <c r="D34" s="393" t="s">
        <v>14</v>
      </c>
      <c r="E34" s="359" t="s">
        <v>62</v>
      </c>
      <c r="F34" s="339">
        <f t="shared" ref="F34:G34" si="7">SUM(F35:F39)</f>
        <v>136431</v>
      </c>
      <c r="G34" s="339">
        <f t="shared" si="7"/>
        <v>121432</v>
      </c>
      <c r="H34" s="339">
        <f t="shared" si="1"/>
        <v>257863</v>
      </c>
      <c r="I34" s="392">
        <f t="shared" si="4"/>
        <v>0.89006164288174983</v>
      </c>
      <c r="J34" s="25"/>
      <c r="K34" s="25"/>
      <c r="L34" s="1"/>
      <c r="M34" s="1"/>
      <c r="N34" s="1"/>
      <c r="O34" s="1"/>
    </row>
    <row r="35" spans="1:20" ht="15.75" customHeight="1">
      <c r="A35" s="1"/>
      <c r="B35" s="396"/>
      <c r="C35" s="356" t="s">
        <v>13</v>
      </c>
      <c r="D35" s="393" t="s">
        <v>63</v>
      </c>
      <c r="E35" s="359" t="s">
        <v>64</v>
      </c>
      <c r="F35" s="339">
        <v>10</v>
      </c>
      <c r="G35" s="339">
        <v>0</v>
      </c>
      <c r="H35" s="339">
        <f t="shared" si="1"/>
        <v>10</v>
      </c>
      <c r="I35" s="392">
        <f t="shared" si="4"/>
        <v>0</v>
      </c>
      <c r="J35" s="25"/>
      <c r="K35" s="25"/>
      <c r="L35" s="1"/>
      <c r="M35" s="1"/>
      <c r="N35" s="1"/>
      <c r="O35" s="1"/>
      <c r="P35" s="1"/>
      <c r="Q35" s="1"/>
      <c r="R35" s="1"/>
      <c r="S35" s="1"/>
      <c r="T35" s="1"/>
    </row>
    <row r="36" spans="1:20" ht="31.5" customHeight="1">
      <c r="A36" s="1"/>
      <c r="B36" s="396"/>
      <c r="C36" s="356"/>
      <c r="D36" s="399" t="s">
        <v>65</v>
      </c>
      <c r="E36" s="364" t="s">
        <v>66</v>
      </c>
      <c r="F36" s="339"/>
      <c r="G36" s="339">
        <f>+'Decretos 050501'!F49</f>
        <v>80000</v>
      </c>
      <c r="H36" s="339">
        <f t="shared" si="1"/>
        <v>80000</v>
      </c>
      <c r="I36" s="392" t="str">
        <f t="shared" si="4"/>
        <v/>
      </c>
      <c r="J36" s="25"/>
      <c r="K36" s="25"/>
      <c r="L36" s="1"/>
      <c r="M36" s="1"/>
      <c r="N36" s="1"/>
      <c r="O36" s="1"/>
      <c r="P36" s="1"/>
      <c r="Q36" s="1"/>
      <c r="R36" s="1"/>
      <c r="S36" s="1"/>
      <c r="T36" s="1"/>
    </row>
    <row r="37" spans="1:20" ht="21" customHeight="1">
      <c r="A37" s="1"/>
      <c r="B37" s="396" t="s">
        <v>20</v>
      </c>
      <c r="C37" s="356"/>
      <c r="D37" s="393" t="s">
        <v>67</v>
      </c>
      <c r="E37" s="380" t="s">
        <v>68</v>
      </c>
      <c r="F37" s="339"/>
      <c r="G37" s="339">
        <f>+'Decretos 050501'!F50</f>
        <v>40000</v>
      </c>
      <c r="H37" s="339">
        <f t="shared" si="1"/>
        <v>40000</v>
      </c>
      <c r="I37" s="392" t="str">
        <f t="shared" si="4"/>
        <v/>
      </c>
      <c r="J37" s="25"/>
      <c r="K37" s="25"/>
      <c r="L37" s="1"/>
      <c r="M37" s="1"/>
      <c r="N37" s="1"/>
      <c r="O37" s="1"/>
    </row>
    <row r="38" spans="1:20" ht="21" customHeight="1">
      <c r="A38" s="1"/>
      <c r="B38" s="396"/>
      <c r="C38" s="356"/>
      <c r="D38" s="399" t="s">
        <v>69</v>
      </c>
      <c r="E38" s="380" t="s">
        <v>70</v>
      </c>
      <c r="F38" s="339"/>
      <c r="G38" s="339">
        <f>+'Decretos 050501'!F51</f>
        <v>50000</v>
      </c>
      <c r="H38" s="339">
        <f t="shared" si="1"/>
        <v>50000</v>
      </c>
      <c r="I38" s="392"/>
      <c r="J38" s="25"/>
      <c r="K38" s="25"/>
      <c r="L38" s="1"/>
      <c r="M38" s="1"/>
      <c r="N38" s="1"/>
      <c r="O38" s="1"/>
      <c r="P38" s="1"/>
      <c r="Q38" s="1"/>
      <c r="R38" s="1"/>
      <c r="S38" s="1"/>
      <c r="T38" s="1"/>
    </row>
    <row r="39" spans="1:20" ht="23.25" customHeight="1">
      <c r="A39" s="1"/>
      <c r="B39" s="396" t="s">
        <v>20</v>
      </c>
      <c r="C39" s="356" t="s">
        <v>13</v>
      </c>
      <c r="D39" s="393" t="s">
        <v>71</v>
      </c>
      <c r="E39" s="359" t="s">
        <v>72</v>
      </c>
      <c r="F39" s="339">
        <v>136421</v>
      </c>
      <c r="G39" s="339">
        <f>+'Decretos 050501'!F53</f>
        <v>-48568</v>
      </c>
      <c r="H39" s="339">
        <f t="shared" si="1"/>
        <v>87853</v>
      </c>
      <c r="I39" s="392">
        <f t="shared" ref="I39:I49" si="8">IFERROR(H39/F39-1,"")</f>
        <v>-0.35601556945045121</v>
      </c>
      <c r="J39" s="25"/>
      <c r="K39" s="25"/>
      <c r="L39" s="1"/>
      <c r="M39" s="1"/>
      <c r="N39" s="1"/>
      <c r="O39" s="1"/>
    </row>
    <row r="40" spans="1:20" ht="15.75" customHeight="1">
      <c r="A40" s="1"/>
      <c r="B40" s="396"/>
      <c r="C40" s="356" t="s">
        <v>73</v>
      </c>
      <c r="D40" s="393"/>
      <c r="E40" s="359" t="s">
        <v>74</v>
      </c>
      <c r="F40" s="339">
        <v>0</v>
      </c>
      <c r="G40" s="339">
        <f>SUM(G41:G44)</f>
        <v>236779</v>
      </c>
      <c r="H40" s="339">
        <f t="shared" si="1"/>
        <v>236779</v>
      </c>
      <c r="I40" s="392" t="str">
        <f t="shared" si="8"/>
        <v/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hidden="1" customHeight="1">
      <c r="A41" s="1"/>
      <c r="B41" s="396"/>
      <c r="C41" s="356"/>
      <c r="D41" s="393" t="s">
        <v>75</v>
      </c>
      <c r="E41" s="359" t="s">
        <v>76</v>
      </c>
      <c r="F41" s="339">
        <v>0</v>
      </c>
      <c r="G41" s="339">
        <f>+'Decretos 050501'!F57</f>
        <v>0</v>
      </c>
      <c r="H41" s="339">
        <f t="shared" si="1"/>
        <v>0</v>
      </c>
      <c r="I41" s="392" t="str">
        <f t="shared" si="8"/>
        <v/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>
      <c r="A42" s="1"/>
      <c r="B42" s="396"/>
      <c r="C42" s="400"/>
      <c r="D42" s="393" t="s">
        <v>77</v>
      </c>
      <c r="E42" s="359" t="s">
        <v>78</v>
      </c>
      <c r="F42" s="339">
        <v>0</v>
      </c>
      <c r="G42" s="339">
        <f>+'Decretos 050501'!F58</f>
        <v>128021</v>
      </c>
      <c r="H42" s="339">
        <f t="shared" si="1"/>
        <v>128021</v>
      </c>
      <c r="I42" s="392" t="str">
        <f t="shared" si="8"/>
        <v/>
      </c>
      <c r="J42" s="25"/>
      <c r="K42" s="25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>
      <c r="A43" s="1"/>
      <c r="B43" s="401"/>
      <c r="C43" s="400"/>
      <c r="D43" s="393" t="s">
        <v>79</v>
      </c>
      <c r="E43" s="380" t="s">
        <v>80</v>
      </c>
      <c r="F43" s="339">
        <v>0</v>
      </c>
      <c r="G43" s="339">
        <f>+'Decretos 050501'!F60</f>
        <v>75758</v>
      </c>
      <c r="H43" s="339">
        <f t="shared" si="1"/>
        <v>75758</v>
      </c>
      <c r="I43" s="392" t="str">
        <f t="shared" si="8"/>
        <v/>
      </c>
      <c r="J43" s="25"/>
      <c r="K43" s="25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>
      <c r="A44" s="1"/>
      <c r="B44" s="401"/>
      <c r="C44" s="356"/>
      <c r="D44" s="393" t="s">
        <v>81</v>
      </c>
      <c r="E44" s="380" t="s">
        <v>82</v>
      </c>
      <c r="F44" s="339">
        <v>0</v>
      </c>
      <c r="G44" s="339">
        <f>+'Decretos 050501'!F61</f>
        <v>33000</v>
      </c>
      <c r="H44" s="339">
        <f t="shared" si="1"/>
        <v>33000</v>
      </c>
      <c r="I44" s="392" t="str">
        <f t="shared" si="8"/>
        <v/>
      </c>
      <c r="J44" s="25"/>
      <c r="K44" s="25"/>
      <c r="L44" s="1"/>
      <c r="M44" s="1"/>
      <c r="N44" s="1"/>
      <c r="O44" s="1"/>
    </row>
    <row r="45" spans="1:20" ht="15.75" customHeight="1">
      <c r="A45" s="1"/>
      <c r="B45" s="389" t="s">
        <v>83</v>
      </c>
      <c r="C45" s="400"/>
      <c r="D45" s="393"/>
      <c r="E45" s="358" t="s">
        <v>84</v>
      </c>
      <c r="F45" s="374">
        <f t="shared" ref="F45:G45" si="9">+F46</f>
        <v>165389</v>
      </c>
      <c r="G45" s="374">
        <f t="shared" si="9"/>
        <v>198725</v>
      </c>
      <c r="H45" s="374">
        <f t="shared" si="1"/>
        <v>364114</v>
      </c>
      <c r="I45" s="392">
        <f t="shared" si="8"/>
        <v>1.2015611679132228</v>
      </c>
      <c r="J45" s="25"/>
      <c r="K45" s="25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>
      <c r="A46" s="1"/>
      <c r="B46" s="389"/>
      <c r="C46" s="356" t="s">
        <v>85</v>
      </c>
      <c r="D46" s="393"/>
      <c r="E46" s="359" t="s">
        <v>86</v>
      </c>
      <c r="F46" s="339">
        <v>165389</v>
      </c>
      <c r="G46" s="339">
        <f>+'Decretos 050501'!F63</f>
        <v>198725</v>
      </c>
      <c r="H46" s="339">
        <f t="shared" si="1"/>
        <v>364114</v>
      </c>
      <c r="I46" s="392">
        <f t="shared" si="8"/>
        <v>1.2015611679132228</v>
      </c>
      <c r="J46" s="25"/>
      <c r="K46" s="25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>
      <c r="A47" s="1"/>
      <c r="B47" s="389" t="s">
        <v>87</v>
      </c>
      <c r="C47" s="354" t="s">
        <v>13</v>
      </c>
      <c r="D47" s="391" t="s">
        <v>14</v>
      </c>
      <c r="E47" s="358" t="s">
        <v>88</v>
      </c>
      <c r="F47" s="374">
        <f>+SUM(F48:F52)</f>
        <v>332151</v>
      </c>
      <c r="G47" s="374">
        <f>+G52+G51+G48+G50+G49</f>
        <v>42021</v>
      </c>
      <c r="H47" s="374">
        <f t="shared" si="1"/>
        <v>374172</v>
      </c>
      <c r="I47" s="392">
        <f t="shared" si="8"/>
        <v>0.12651173713160579</v>
      </c>
      <c r="J47" s="25"/>
      <c r="K47" s="25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>
      <c r="A48" s="1"/>
      <c r="B48" s="389"/>
      <c r="C48" s="356" t="s">
        <v>36</v>
      </c>
      <c r="D48" s="393" t="s">
        <v>14</v>
      </c>
      <c r="E48" s="380" t="s">
        <v>89</v>
      </c>
      <c r="F48" s="339">
        <v>82914</v>
      </c>
      <c r="G48" s="339">
        <f>+'Decretos 050501'!F65</f>
        <v>-6520</v>
      </c>
      <c r="H48" s="339">
        <f t="shared" si="1"/>
        <v>76394</v>
      </c>
      <c r="I48" s="392">
        <f t="shared" si="8"/>
        <v>-7.8635694816315715E-2</v>
      </c>
      <c r="J48" s="25"/>
      <c r="K48" s="25"/>
      <c r="L48" s="1"/>
      <c r="M48" s="1"/>
      <c r="N48" s="1"/>
      <c r="O48" s="1"/>
    </row>
    <row r="49" spans="1:20" ht="14.25" customHeight="1">
      <c r="A49" s="1"/>
      <c r="B49" s="389"/>
      <c r="C49" s="356" t="s">
        <v>90</v>
      </c>
      <c r="D49" s="393"/>
      <c r="E49" s="359" t="s">
        <v>91</v>
      </c>
      <c r="F49" s="339">
        <v>16508</v>
      </c>
      <c r="G49" s="339">
        <f>+'Decretos 050501'!F66</f>
        <v>-324</v>
      </c>
      <c r="H49" s="339">
        <f t="shared" si="1"/>
        <v>16184</v>
      </c>
      <c r="I49" s="392">
        <f t="shared" si="8"/>
        <v>-1.9626847589047758E-2</v>
      </c>
      <c r="J49" s="25"/>
      <c r="K49" s="25"/>
      <c r="L49" s="1"/>
      <c r="M49" s="1"/>
      <c r="N49" s="1"/>
      <c r="O49" s="1"/>
    </row>
    <row r="50" spans="1:20" ht="14.25" customHeight="1">
      <c r="A50" s="1"/>
      <c r="B50" s="389"/>
      <c r="C50" s="402" t="s">
        <v>12</v>
      </c>
      <c r="D50" s="393"/>
      <c r="E50" s="359" t="s">
        <v>92</v>
      </c>
      <c r="F50" s="339">
        <v>0</v>
      </c>
      <c r="G50" s="339">
        <f>+'Decretos 050501'!F67</f>
        <v>24300</v>
      </c>
      <c r="H50" s="339">
        <f t="shared" si="1"/>
        <v>24300</v>
      </c>
      <c r="I50" s="392"/>
      <c r="J50" s="25"/>
      <c r="K50" s="25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>
      <c r="A51" s="1"/>
      <c r="B51" s="389"/>
      <c r="C51" s="356" t="s">
        <v>93</v>
      </c>
      <c r="D51" s="391"/>
      <c r="E51" s="380" t="s">
        <v>94</v>
      </c>
      <c r="F51" s="374"/>
      <c r="G51" s="339">
        <f>+'Decretos 050501'!F68</f>
        <v>20000</v>
      </c>
      <c r="H51" s="339">
        <f t="shared" si="1"/>
        <v>20000</v>
      </c>
      <c r="I51" s="392" t="str">
        <f t="shared" ref="I51:I57" si="10">IFERROR(H51/F51-1,"")</f>
        <v/>
      </c>
      <c r="J51" s="25"/>
      <c r="K51" s="25"/>
      <c r="L51" s="1"/>
      <c r="M51" s="1"/>
      <c r="N51" s="1"/>
      <c r="O51" s="1"/>
    </row>
    <row r="52" spans="1:20" ht="15.75" customHeight="1">
      <c r="A52" s="1"/>
      <c r="B52" s="396" t="s">
        <v>20</v>
      </c>
      <c r="C52" s="356" t="s">
        <v>73</v>
      </c>
      <c r="D52" s="393" t="s">
        <v>14</v>
      </c>
      <c r="E52" s="359" t="s">
        <v>95</v>
      </c>
      <c r="F52" s="339">
        <v>232729</v>
      </c>
      <c r="G52" s="339">
        <f>+'Decretos 050501'!F69</f>
        <v>4565</v>
      </c>
      <c r="H52" s="339">
        <f t="shared" si="1"/>
        <v>237294</v>
      </c>
      <c r="I52" s="392">
        <f t="shared" si="10"/>
        <v>1.9615088794262769E-2</v>
      </c>
      <c r="J52" s="25"/>
      <c r="K52" s="25"/>
      <c r="L52" s="1"/>
      <c r="M52" s="1"/>
      <c r="N52" s="1"/>
      <c r="O52" s="1"/>
    </row>
    <row r="53" spans="1:20" ht="15.75" customHeight="1">
      <c r="A53" s="1"/>
      <c r="B53" s="389" t="s">
        <v>96</v>
      </c>
      <c r="C53" s="354" t="s">
        <v>13</v>
      </c>
      <c r="D53" s="391" t="s">
        <v>14</v>
      </c>
      <c r="E53" s="358" t="s">
        <v>97</v>
      </c>
      <c r="F53" s="374">
        <f>SUM(F54:F58)</f>
        <v>17962478</v>
      </c>
      <c r="G53" s="374">
        <f>+G54+G55+G56+G57</f>
        <v>1655603</v>
      </c>
      <c r="H53" s="374">
        <f t="shared" si="1"/>
        <v>19618081</v>
      </c>
      <c r="I53" s="392">
        <f t="shared" si="10"/>
        <v>9.2170078092788765E-2</v>
      </c>
      <c r="J53" s="25"/>
      <c r="K53" s="25"/>
      <c r="L53" s="1"/>
      <c r="M53" s="1"/>
      <c r="N53" s="1"/>
      <c r="O53" s="1"/>
    </row>
    <row r="54" spans="1:20" ht="15.75" customHeight="1">
      <c r="A54" s="1"/>
      <c r="B54" s="396" t="s">
        <v>20</v>
      </c>
      <c r="C54" s="356" t="s">
        <v>29</v>
      </c>
      <c r="D54" s="393" t="s">
        <v>14</v>
      </c>
      <c r="E54" s="359" t="s">
        <v>98</v>
      </c>
      <c r="F54" s="339">
        <v>15463357</v>
      </c>
      <c r="G54" s="339">
        <f>+'Decretos 050501'!F71</f>
        <v>260811</v>
      </c>
      <c r="H54" s="339">
        <f t="shared" si="1"/>
        <v>15724168</v>
      </c>
      <c r="I54" s="392">
        <f t="shared" si="10"/>
        <v>1.6866389361637424E-2</v>
      </c>
      <c r="J54" s="25"/>
      <c r="K54" s="25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>
      <c r="A55" s="1"/>
      <c r="B55" s="396" t="s">
        <v>20</v>
      </c>
      <c r="C55" s="356" t="s">
        <v>99</v>
      </c>
      <c r="D55" s="393" t="s">
        <v>14</v>
      </c>
      <c r="E55" s="359" t="s">
        <v>100</v>
      </c>
      <c r="F55" s="339">
        <v>2499111</v>
      </c>
      <c r="G55" s="339">
        <f>+'Decretos 050501'!F72</f>
        <v>937156</v>
      </c>
      <c r="H55" s="339">
        <f t="shared" si="1"/>
        <v>3436267</v>
      </c>
      <c r="I55" s="392">
        <f t="shared" si="10"/>
        <v>0.37499574848816231</v>
      </c>
      <c r="J55" s="25"/>
      <c r="K55" s="25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hidden="1" customHeight="1">
      <c r="A56" s="1"/>
      <c r="B56" s="396" t="s">
        <v>20</v>
      </c>
      <c r="C56" s="356" t="s">
        <v>21</v>
      </c>
      <c r="D56" s="393" t="s">
        <v>14</v>
      </c>
      <c r="E56" s="359" t="s">
        <v>101</v>
      </c>
      <c r="F56" s="339">
        <v>0</v>
      </c>
      <c r="G56" s="403"/>
      <c r="H56" s="339">
        <f t="shared" si="1"/>
        <v>0</v>
      </c>
      <c r="I56" s="392" t="str">
        <f t="shared" si="10"/>
        <v/>
      </c>
      <c r="J56" s="1"/>
      <c r="K56" s="1"/>
      <c r="L56" s="1"/>
      <c r="M56" s="1"/>
      <c r="N56" s="1"/>
      <c r="O56" s="1"/>
    </row>
    <row r="57" spans="1:20" ht="15.75" customHeight="1">
      <c r="A57" s="1"/>
      <c r="B57" s="396"/>
      <c r="C57" s="356" t="s">
        <v>102</v>
      </c>
      <c r="D57" s="393"/>
      <c r="E57" s="359" t="s">
        <v>103</v>
      </c>
      <c r="F57" s="339">
        <v>10</v>
      </c>
      <c r="G57" s="339">
        <f>+'Decretos 050501'!F74</f>
        <v>457636</v>
      </c>
      <c r="H57" s="339">
        <f t="shared" si="1"/>
        <v>457646</v>
      </c>
      <c r="I57" s="392">
        <f t="shared" si="10"/>
        <v>45763.6</v>
      </c>
      <c r="J57" s="1"/>
      <c r="K57" s="1"/>
      <c r="L57" s="1"/>
      <c r="M57" s="1"/>
      <c r="N57" s="1"/>
      <c r="O57" s="1"/>
    </row>
    <row r="58" spans="1:20" ht="15.75" customHeight="1">
      <c r="A58" s="1"/>
      <c r="B58" s="404" t="s">
        <v>104</v>
      </c>
      <c r="C58" s="366"/>
      <c r="D58" s="405"/>
      <c r="E58" s="406" t="s">
        <v>105</v>
      </c>
      <c r="F58" s="407">
        <v>0</v>
      </c>
      <c r="G58" s="407">
        <v>0</v>
      </c>
      <c r="H58" s="407">
        <f t="shared" si="1"/>
        <v>0</v>
      </c>
      <c r="I58" s="408">
        <v>0</v>
      </c>
      <c r="J58" s="1"/>
      <c r="K58" s="1"/>
      <c r="L58" s="1"/>
      <c r="M58" s="1"/>
      <c r="N58" s="1"/>
      <c r="O58" s="1"/>
    </row>
    <row r="59" spans="1:20" ht="15.75" customHeight="1">
      <c r="A59" s="1"/>
      <c r="B59" s="2"/>
      <c r="C59" s="2"/>
      <c r="D59" s="2"/>
      <c r="E59" s="2"/>
      <c r="F59" s="3"/>
      <c r="G59" s="3"/>
      <c r="H59" s="3"/>
      <c r="I59" s="4"/>
      <c r="J59" s="1"/>
      <c r="K59" s="1"/>
      <c r="L59" s="1"/>
      <c r="M59" s="1"/>
      <c r="N59" s="1"/>
      <c r="O59" s="1"/>
    </row>
    <row r="60" spans="1:20" ht="15.75" customHeight="1">
      <c r="A60" s="1"/>
      <c r="B60" s="2"/>
      <c r="C60" s="2"/>
      <c r="D60" s="2"/>
      <c r="E60" s="2"/>
      <c r="F60" s="3"/>
      <c r="G60" s="3"/>
      <c r="H60" s="3"/>
      <c r="I60" s="4"/>
      <c r="J60" s="1"/>
      <c r="K60" s="1"/>
      <c r="L60" s="1"/>
      <c r="M60" s="1"/>
      <c r="N60" s="1"/>
      <c r="O60" s="1"/>
    </row>
    <row r="61" spans="1:20" ht="15.75" customHeight="1">
      <c r="A61" s="1"/>
      <c r="B61" s="2"/>
      <c r="C61" s="2"/>
      <c r="D61" s="2"/>
      <c r="E61" s="2"/>
      <c r="F61" s="3"/>
      <c r="G61" s="3"/>
      <c r="H61" s="3"/>
      <c r="I61" s="4"/>
      <c r="J61" s="1"/>
      <c r="K61" s="1"/>
      <c r="L61" s="1"/>
      <c r="M61" s="1"/>
      <c r="N61" s="1"/>
      <c r="O61" s="1"/>
    </row>
    <row r="62" spans="1:20" ht="15.75" customHeight="1">
      <c r="A62" s="1"/>
      <c r="B62" s="2"/>
      <c r="C62" s="2"/>
      <c r="D62" s="2"/>
      <c r="E62" s="2"/>
      <c r="F62" s="3"/>
      <c r="G62" s="3"/>
      <c r="H62" s="3"/>
      <c r="I62" s="4"/>
      <c r="J62" s="1"/>
      <c r="K62" s="1"/>
      <c r="L62" s="1"/>
      <c r="M62" s="1"/>
      <c r="N62" s="1"/>
      <c r="O62" s="1"/>
    </row>
    <row r="63" spans="1:20" ht="15.75" customHeight="1">
      <c r="A63" s="1"/>
      <c r="B63" s="2"/>
      <c r="C63" s="2"/>
      <c r="D63" s="2"/>
      <c r="E63" s="2"/>
      <c r="F63" s="3"/>
      <c r="G63" s="3"/>
      <c r="H63" s="3"/>
      <c r="I63" s="4"/>
      <c r="J63" s="1"/>
      <c r="K63" s="1"/>
      <c r="L63" s="1"/>
      <c r="M63" s="1"/>
      <c r="N63" s="1"/>
      <c r="O63" s="1"/>
    </row>
    <row r="64" spans="1:20" ht="15.75" customHeight="1">
      <c r="A64" s="1"/>
      <c r="B64" s="2"/>
      <c r="C64" s="2"/>
      <c r="D64" s="2"/>
      <c r="E64" s="2"/>
      <c r="F64" s="3"/>
      <c r="G64" s="3"/>
      <c r="H64" s="3"/>
      <c r="I64" s="4"/>
      <c r="J64" s="1"/>
      <c r="K64" s="1"/>
      <c r="L64" s="1"/>
      <c r="M64" s="1"/>
      <c r="N64" s="1"/>
      <c r="O64" s="1"/>
    </row>
    <row r="65" spans="1:15" ht="15.75" customHeight="1">
      <c r="A65" s="1"/>
      <c r="B65" s="2"/>
      <c r="C65" s="2"/>
      <c r="D65" s="2"/>
      <c r="E65" s="2"/>
      <c r="F65" s="3"/>
      <c r="G65" s="3"/>
      <c r="H65" s="3"/>
      <c r="I65" s="4"/>
      <c r="J65" s="1"/>
      <c r="K65" s="1"/>
      <c r="L65" s="1"/>
      <c r="M65" s="1"/>
      <c r="N65" s="1"/>
      <c r="O65" s="1"/>
    </row>
    <row r="66" spans="1:15" ht="15.75" customHeight="1">
      <c r="A66" s="1"/>
      <c r="B66" s="2"/>
      <c r="C66" s="2"/>
      <c r="D66" s="2"/>
      <c r="E66" s="2"/>
      <c r="F66" s="3"/>
      <c r="G66" s="3"/>
      <c r="H66" s="3"/>
      <c r="I66" s="4"/>
      <c r="J66" s="1"/>
      <c r="K66" s="1"/>
      <c r="L66" s="1"/>
      <c r="M66" s="1"/>
      <c r="N66" s="1"/>
      <c r="O66" s="1"/>
    </row>
    <row r="67" spans="1:15" ht="15.75" customHeight="1">
      <c r="A67" s="1"/>
      <c r="B67" s="2"/>
      <c r="C67" s="2"/>
      <c r="D67" s="2"/>
      <c r="E67" s="2"/>
      <c r="F67" s="3"/>
      <c r="G67" s="3"/>
      <c r="H67" s="3"/>
      <c r="I67" s="4"/>
      <c r="J67" s="1"/>
      <c r="K67" s="1"/>
      <c r="L67" s="1"/>
      <c r="M67" s="1"/>
      <c r="N67" s="1"/>
      <c r="O67" s="1"/>
    </row>
    <row r="68" spans="1:15" ht="15.75" customHeight="1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>
      <c r="A214" s="1"/>
      <c r="B214" s="2"/>
      <c r="C214" s="2"/>
      <c r="D214" s="2"/>
      <c r="E214" s="2"/>
      <c r="F214" s="3"/>
      <c r="G214" s="3"/>
      <c r="H214" s="3"/>
      <c r="I214" s="4"/>
      <c r="J214" s="1"/>
      <c r="K214" s="1"/>
      <c r="L214" s="1"/>
      <c r="M214" s="1"/>
      <c r="N214" s="1"/>
      <c r="O214" s="1"/>
    </row>
    <row r="215" spans="1:15" ht="15.75" customHeight="1">
      <c r="A215" s="1"/>
      <c r="B215" s="2"/>
      <c r="C215" s="2"/>
      <c r="D215" s="2"/>
      <c r="E215" s="2"/>
      <c r="F215" s="3"/>
      <c r="G215" s="3"/>
      <c r="H215" s="3"/>
      <c r="I215" s="4"/>
      <c r="J215" s="1"/>
      <c r="K215" s="1"/>
      <c r="L215" s="1"/>
      <c r="M215" s="1"/>
      <c r="N215" s="1"/>
      <c r="O215" s="1"/>
    </row>
    <row r="216" spans="1:15" ht="15.75" customHeight="1">
      <c r="A216" s="1"/>
      <c r="B216" s="2"/>
      <c r="C216" s="2"/>
      <c r="D216" s="2"/>
      <c r="E216" s="2"/>
      <c r="F216" s="3"/>
      <c r="G216" s="3"/>
      <c r="H216" s="3"/>
      <c r="I216" s="4"/>
      <c r="J216" s="1"/>
      <c r="K216" s="1"/>
      <c r="L216" s="1"/>
      <c r="M216" s="1"/>
      <c r="N216" s="1"/>
      <c r="O216" s="1"/>
    </row>
    <row r="217" spans="1:15" ht="15.75" customHeight="1">
      <c r="A217" s="1"/>
      <c r="B217" s="2"/>
      <c r="C217" s="2"/>
      <c r="D217" s="2"/>
      <c r="E217" s="2"/>
      <c r="F217" s="3"/>
      <c r="G217" s="3"/>
      <c r="H217" s="3"/>
      <c r="I217" s="4"/>
      <c r="J217" s="1"/>
      <c r="K217" s="1"/>
      <c r="L217" s="1"/>
      <c r="M217" s="1"/>
      <c r="N217" s="1"/>
      <c r="O217" s="1"/>
    </row>
    <row r="218" spans="1:15" ht="15.75" customHeight="1">
      <c r="A218" s="1"/>
      <c r="B218" s="2"/>
      <c r="C218" s="2"/>
      <c r="D218" s="2"/>
      <c r="E218" s="2"/>
      <c r="F218" s="3"/>
      <c r="G218" s="3"/>
      <c r="H218" s="3"/>
      <c r="I218" s="4"/>
      <c r="J218" s="1"/>
      <c r="K218" s="1"/>
      <c r="L218" s="1"/>
      <c r="M218" s="1"/>
      <c r="N218" s="1"/>
      <c r="O218" s="1"/>
    </row>
    <row r="219" spans="1:15" ht="15.75" customHeight="1">
      <c r="A219" s="1"/>
      <c r="B219" s="2"/>
      <c r="C219" s="2"/>
      <c r="D219" s="2"/>
      <c r="E219" s="2"/>
      <c r="F219" s="3"/>
      <c r="G219" s="3"/>
      <c r="H219" s="3"/>
      <c r="I219" s="4"/>
      <c r="J219" s="1"/>
      <c r="K219" s="1"/>
      <c r="L219" s="1"/>
      <c r="M219" s="1"/>
      <c r="N219" s="1"/>
      <c r="O219" s="1"/>
    </row>
    <row r="220" spans="1:15" ht="15.75" customHeight="1">
      <c r="A220" s="1"/>
      <c r="B220" s="2"/>
      <c r="C220" s="2"/>
      <c r="D220" s="2"/>
      <c r="E220" s="2"/>
      <c r="F220" s="3"/>
      <c r="G220" s="3"/>
      <c r="H220" s="3"/>
      <c r="I220" s="4"/>
      <c r="J220" s="1"/>
      <c r="K220" s="1"/>
      <c r="L220" s="1"/>
      <c r="M220" s="1"/>
      <c r="N220" s="1"/>
      <c r="O220" s="1"/>
    </row>
    <row r="221" spans="1:15" ht="15.75" customHeight="1">
      <c r="A221" s="1"/>
      <c r="B221" s="2"/>
      <c r="C221" s="2"/>
      <c r="D221" s="2"/>
      <c r="E221" s="2"/>
      <c r="F221" s="3"/>
      <c r="G221" s="3"/>
      <c r="H221" s="3"/>
      <c r="I221" s="4"/>
      <c r="J221" s="1"/>
      <c r="K221" s="1"/>
      <c r="L221" s="1"/>
      <c r="M221" s="1"/>
      <c r="N221" s="1"/>
      <c r="O221" s="1"/>
    </row>
    <row r="222" spans="1:15" ht="15.75" customHeight="1">
      <c r="A222" s="1"/>
      <c r="B222" s="2"/>
      <c r="C222" s="2"/>
      <c r="D222" s="2"/>
      <c r="E222" s="2"/>
      <c r="F222" s="3"/>
      <c r="G222" s="3"/>
      <c r="H222" s="3"/>
      <c r="I222" s="4"/>
      <c r="J222" s="1"/>
      <c r="K222" s="1"/>
      <c r="L222" s="1"/>
      <c r="M222" s="1"/>
      <c r="N222" s="1"/>
      <c r="O222" s="1"/>
    </row>
    <row r="223" spans="1:15" ht="15.75" customHeight="1">
      <c r="A223" s="1"/>
      <c r="B223" s="2"/>
      <c r="C223" s="2"/>
      <c r="D223" s="2"/>
      <c r="E223" s="2"/>
      <c r="F223" s="3"/>
      <c r="G223" s="3"/>
      <c r="H223" s="3"/>
      <c r="I223" s="4"/>
      <c r="J223" s="1"/>
      <c r="K223" s="1"/>
      <c r="L223" s="1"/>
      <c r="M223" s="1"/>
      <c r="N223" s="1"/>
      <c r="O223" s="1"/>
    </row>
    <row r="224" spans="1:15" ht="15.75" customHeight="1">
      <c r="A224" s="1"/>
      <c r="B224" s="2"/>
      <c r="C224" s="2"/>
      <c r="D224" s="2"/>
      <c r="E224" s="2"/>
      <c r="F224" s="3"/>
      <c r="G224" s="3"/>
      <c r="H224" s="3"/>
      <c r="I224" s="4"/>
      <c r="J224" s="1"/>
      <c r="K224" s="1"/>
      <c r="L224" s="1"/>
      <c r="M224" s="1"/>
      <c r="N224" s="1"/>
      <c r="O224" s="1"/>
    </row>
    <row r="225" spans="1:15" ht="15.75" customHeight="1">
      <c r="A225" s="1"/>
      <c r="B225" s="2"/>
      <c r="C225" s="2"/>
      <c r="D225" s="2"/>
      <c r="E225" s="2"/>
      <c r="F225" s="3"/>
      <c r="G225" s="3"/>
      <c r="H225" s="3"/>
      <c r="I225" s="4"/>
      <c r="J225" s="1"/>
      <c r="K225" s="1"/>
      <c r="L225" s="1"/>
      <c r="M225" s="1"/>
      <c r="N225" s="1"/>
      <c r="O225" s="1"/>
    </row>
    <row r="226" spans="1:15" ht="15.75" customHeight="1">
      <c r="B226" s="2"/>
      <c r="C226" s="2"/>
      <c r="D226" s="2"/>
      <c r="E226" s="2"/>
      <c r="F226" s="3"/>
      <c r="G226" s="3"/>
      <c r="H226" s="3"/>
      <c r="I226" s="4"/>
      <c r="K226" s="1"/>
    </row>
    <row r="227" spans="1:15" ht="15.75" customHeight="1">
      <c r="C227" s="2"/>
      <c r="D227" s="2"/>
      <c r="E227" s="2"/>
      <c r="F227" s="3"/>
      <c r="G227" s="3"/>
      <c r="H227" s="3"/>
      <c r="I227" s="4"/>
      <c r="K227" s="1"/>
    </row>
    <row r="228" spans="1:15" ht="15.75" customHeight="1">
      <c r="D228" s="2"/>
      <c r="E228" s="2"/>
      <c r="F228" s="3"/>
      <c r="G228" s="3"/>
      <c r="H228" s="3"/>
      <c r="I228" s="4"/>
      <c r="K228" s="1"/>
    </row>
    <row r="229" spans="1:15" ht="15.75" customHeight="1">
      <c r="K229" s="1"/>
    </row>
    <row r="230" spans="1:15" ht="15.75" customHeight="1">
      <c r="K230" s="1"/>
    </row>
    <row r="231" spans="1:15" ht="15.75" customHeight="1">
      <c r="K231" s="1"/>
    </row>
    <row r="232" spans="1:15" ht="15.75" customHeight="1">
      <c r="K232" s="1"/>
    </row>
    <row r="233" spans="1:15" ht="15.75" customHeight="1">
      <c r="K233" s="1"/>
    </row>
    <row r="234" spans="1:15" ht="15.75" customHeight="1">
      <c r="K234" s="1"/>
    </row>
    <row r="235" spans="1:15" ht="15.75" customHeight="1">
      <c r="K235" s="1"/>
    </row>
    <row r="236" spans="1:15" ht="15.75" customHeight="1">
      <c r="K236" s="1"/>
    </row>
    <row r="237" spans="1:15" ht="15.75" customHeight="1">
      <c r="K237" s="1"/>
    </row>
    <row r="238" spans="1:15" ht="15.75" customHeight="1">
      <c r="K238" s="1"/>
    </row>
    <row r="239" spans="1:15" ht="15.75" customHeight="1">
      <c r="K239" s="1"/>
    </row>
    <row r="240" spans="1:15" ht="15.75" customHeight="1">
      <c r="K240" s="1"/>
    </row>
    <row r="241" spans="11:11" ht="15.75" customHeight="1">
      <c r="K241" s="1"/>
    </row>
    <row r="242" spans="11:11" ht="15.75" customHeight="1">
      <c r="K242" s="1"/>
    </row>
    <row r="243" spans="11:11" ht="15.75" customHeight="1">
      <c r="K243" s="1"/>
    </row>
    <row r="244" spans="11:11" ht="15.75" customHeight="1">
      <c r="K244" s="1"/>
    </row>
    <row r="245" spans="11:11" ht="15.75" customHeight="1">
      <c r="K245" s="1"/>
    </row>
    <row r="246" spans="11:11" ht="15.75" customHeight="1">
      <c r="K246" s="1"/>
    </row>
    <row r="247" spans="11:11" ht="15.75" customHeight="1">
      <c r="K247" s="1"/>
    </row>
    <row r="248" spans="11:11" ht="15.75" customHeight="1">
      <c r="K248" s="1"/>
    </row>
    <row r="249" spans="11:11" ht="15.75" customHeight="1">
      <c r="K249" s="1"/>
    </row>
    <row r="250" spans="11:11" ht="15.75" customHeight="1">
      <c r="K250" s="1"/>
    </row>
    <row r="251" spans="11:11" ht="15.75" customHeight="1">
      <c r="K251" s="1"/>
    </row>
    <row r="252" spans="11:11" ht="15.75" customHeight="1">
      <c r="K252" s="1"/>
    </row>
    <row r="253" spans="11:11" ht="15.75" customHeight="1">
      <c r="K253" s="1"/>
    </row>
    <row r="254" spans="11:11" ht="15.75" customHeight="1">
      <c r="K254" s="1"/>
    </row>
    <row r="255" spans="11:11" ht="15.75" customHeight="1">
      <c r="K255" s="1"/>
    </row>
    <row r="256" spans="11:11" ht="15.75" customHeight="1">
      <c r="K256" s="1"/>
    </row>
    <row r="257" spans="11:11" ht="15.75" customHeight="1">
      <c r="K257" s="1"/>
    </row>
    <row r="258" spans="11:11" ht="15.75" customHeight="1">
      <c r="K258" s="1"/>
    </row>
    <row r="259" spans="11:11" ht="15.75" customHeight="1">
      <c r="K259" s="1"/>
    </row>
    <row r="260" spans="11:11" ht="15.75" customHeight="1">
      <c r="K260" s="1"/>
    </row>
    <row r="261" spans="11:11" ht="15.75" customHeight="1">
      <c r="K261" s="1"/>
    </row>
    <row r="262" spans="11:11" ht="15.75" customHeight="1">
      <c r="K262" s="1"/>
    </row>
    <row r="263" spans="11:11" ht="15.75" customHeight="1">
      <c r="K263" s="1"/>
    </row>
    <row r="264" spans="11:11" ht="15.75" customHeight="1">
      <c r="K264" s="1"/>
    </row>
    <row r="265" spans="11:11" ht="15.75" customHeight="1">
      <c r="K265" s="1"/>
    </row>
    <row r="266" spans="11:11" ht="15.75" customHeight="1">
      <c r="K266" s="1"/>
    </row>
    <row r="267" spans="11:11" ht="15.75" customHeight="1">
      <c r="K267" s="1"/>
    </row>
    <row r="268" spans="11:11" ht="15.75" customHeight="1">
      <c r="K268" s="1"/>
    </row>
    <row r="269" spans="11:11" ht="15.75" customHeight="1">
      <c r="K269" s="1"/>
    </row>
    <row r="270" spans="11:11" ht="15.75" customHeight="1">
      <c r="K270" s="1"/>
    </row>
    <row r="271" spans="11:11" ht="15.75" customHeight="1">
      <c r="K271" s="1"/>
    </row>
    <row r="272" spans="11:11" ht="15.75" customHeight="1">
      <c r="K272" s="1"/>
    </row>
    <row r="273" spans="11:11" ht="15.75" customHeight="1">
      <c r="K273" s="1"/>
    </row>
    <row r="274" spans="11:11" ht="15.75" customHeight="1">
      <c r="K274" s="1"/>
    </row>
    <row r="275" spans="11:11" ht="15.75" customHeight="1">
      <c r="K275" s="1"/>
    </row>
    <row r="276" spans="11:11" ht="15.75" customHeight="1">
      <c r="K276" s="1"/>
    </row>
    <row r="277" spans="11:11" ht="15.75" customHeight="1">
      <c r="K277" s="1"/>
    </row>
    <row r="278" spans="11:11" ht="15.75" customHeight="1">
      <c r="K278" s="1"/>
    </row>
    <row r="279" spans="11:11" ht="15.75" customHeight="1">
      <c r="K279" s="1"/>
    </row>
    <row r="280" spans="11:11" ht="15.75" customHeight="1">
      <c r="K280" s="1"/>
    </row>
    <row r="281" spans="11:11" ht="15.75" customHeight="1">
      <c r="K281" s="1"/>
    </row>
    <row r="282" spans="11:11" ht="15.75" customHeight="1">
      <c r="K282" s="1"/>
    </row>
    <row r="283" spans="11:11" ht="15.75" customHeight="1">
      <c r="K283" s="1"/>
    </row>
    <row r="284" spans="11:11" ht="15.75" customHeight="1">
      <c r="K284" s="1"/>
    </row>
    <row r="285" spans="11:11" ht="15.75" customHeight="1">
      <c r="K285" s="1"/>
    </row>
    <row r="286" spans="11:11" ht="15.75" customHeight="1">
      <c r="K286" s="1"/>
    </row>
    <row r="287" spans="11:11" ht="15.75" customHeight="1">
      <c r="K287" s="1"/>
    </row>
    <row r="288" spans="11:11" ht="15.75" customHeight="1">
      <c r="K288" s="1"/>
    </row>
    <row r="289" spans="11:11" ht="15.75" customHeight="1">
      <c r="K289" s="1"/>
    </row>
    <row r="290" spans="11:11" ht="15.75" customHeight="1">
      <c r="K290" s="1"/>
    </row>
    <row r="291" spans="11:11" ht="15.75" customHeight="1">
      <c r="K291" s="1"/>
    </row>
    <row r="292" spans="11:11" ht="15.75" customHeight="1">
      <c r="K292" s="1"/>
    </row>
    <row r="293" spans="11:11" ht="15.75" customHeight="1">
      <c r="K293" s="1"/>
    </row>
    <row r="294" spans="11:11" ht="15.75" customHeight="1">
      <c r="K294" s="1"/>
    </row>
    <row r="295" spans="11:11" ht="15.75" customHeight="1">
      <c r="K295" s="1"/>
    </row>
    <row r="296" spans="11:11" ht="15.75" customHeight="1">
      <c r="K296" s="1"/>
    </row>
    <row r="297" spans="11:11" ht="15.75" customHeight="1">
      <c r="K297" s="1"/>
    </row>
    <row r="298" spans="11:11" ht="15.75" customHeight="1">
      <c r="K298" s="1"/>
    </row>
    <row r="299" spans="11:11" ht="15.75" customHeight="1">
      <c r="K299" s="1"/>
    </row>
    <row r="300" spans="11:11" ht="15.75" customHeight="1">
      <c r="K300" s="1"/>
    </row>
    <row r="301" spans="11:11" ht="15.75" customHeight="1">
      <c r="K301" s="1"/>
    </row>
    <row r="302" spans="11:11" ht="15.75" customHeight="1">
      <c r="K302" s="1"/>
    </row>
    <row r="303" spans="11:11" ht="15.75" customHeight="1">
      <c r="K303" s="1"/>
    </row>
    <row r="304" spans="11:11" ht="15.75" customHeight="1">
      <c r="K304" s="1"/>
    </row>
    <row r="305" spans="11:11" ht="15.75" customHeight="1">
      <c r="K305" s="1"/>
    </row>
    <row r="306" spans="11:11" ht="15.75" customHeight="1">
      <c r="K306" s="1"/>
    </row>
    <row r="307" spans="11:11" ht="15.75" customHeight="1">
      <c r="K307" s="1"/>
    </row>
    <row r="308" spans="11:11" ht="15.75" customHeight="1">
      <c r="K308" s="1"/>
    </row>
    <row r="309" spans="11:11" ht="15.75" customHeight="1">
      <c r="K309" s="1"/>
    </row>
    <row r="310" spans="11:11" ht="15.75" customHeight="1">
      <c r="K310" s="1"/>
    </row>
    <row r="311" spans="11:11" ht="15.75" customHeight="1">
      <c r="K311" s="1"/>
    </row>
    <row r="312" spans="11:11" ht="15.75" customHeight="1">
      <c r="K312" s="1"/>
    </row>
    <row r="313" spans="11:11" ht="15.75" customHeight="1">
      <c r="K313" s="1"/>
    </row>
    <row r="314" spans="11:11" ht="15.75" customHeight="1">
      <c r="K314" s="1"/>
    </row>
    <row r="315" spans="11:11" ht="15.75" customHeight="1">
      <c r="K315" s="1"/>
    </row>
    <row r="316" spans="11:11" ht="15.75" customHeight="1">
      <c r="K316" s="1"/>
    </row>
    <row r="317" spans="11:11" ht="15.75" customHeight="1">
      <c r="K317" s="1"/>
    </row>
    <row r="318" spans="11:11" ht="15.75" customHeight="1">
      <c r="K318" s="1"/>
    </row>
    <row r="319" spans="11:11" ht="15.75" customHeight="1">
      <c r="K319" s="1"/>
    </row>
    <row r="320" spans="11:11" ht="15.75" customHeight="1">
      <c r="K320" s="1"/>
    </row>
    <row r="321" spans="11:11" ht="15.75" customHeight="1">
      <c r="K321" s="1"/>
    </row>
    <row r="322" spans="11:11" ht="15.75" customHeight="1">
      <c r="K322" s="1"/>
    </row>
    <row r="323" spans="11:11" ht="15.75" customHeight="1">
      <c r="K323" s="1"/>
    </row>
    <row r="324" spans="11:11" ht="15.75" customHeight="1">
      <c r="K324" s="1"/>
    </row>
    <row r="325" spans="11:11" ht="15.75" customHeight="1">
      <c r="K325" s="1"/>
    </row>
    <row r="326" spans="11:11" ht="15.75" customHeight="1">
      <c r="K326" s="1"/>
    </row>
    <row r="327" spans="11:11" ht="15.75" customHeight="1">
      <c r="K327" s="1"/>
    </row>
    <row r="328" spans="11:11" ht="15.75" customHeight="1">
      <c r="K328" s="1"/>
    </row>
    <row r="329" spans="11:11" ht="15.75" customHeight="1">
      <c r="K329" s="1"/>
    </row>
    <row r="330" spans="11:11" ht="15.75" customHeight="1">
      <c r="K330" s="1"/>
    </row>
    <row r="331" spans="11:11" ht="15.75" customHeight="1">
      <c r="K331" s="1"/>
    </row>
    <row r="332" spans="11:11" ht="15.75" customHeight="1">
      <c r="K332" s="1"/>
    </row>
    <row r="333" spans="11:11" ht="15.75" customHeight="1">
      <c r="K333" s="1"/>
    </row>
    <row r="334" spans="11:11" ht="15.75" customHeight="1">
      <c r="K334" s="1"/>
    </row>
    <row r="335" spans="11:11" ht="15.75" customHeight="1">
      <c r="K335" s="1"/>
    </row>
    <row r="336" spans="11:11" ht="15.75" customHeight="1">
      <c r="K336" s="1"/>
    </row>
    <row r="337" spans="11:11" ht="15.75" customHeight="1">
      <c r="K337" s="1"/>
    </row>
    <row r="338" spans="11:11" ht="15.75" customHeight="1">
      <c r="K338" s="1"/>
    </row>
    <row r="339" spans="11:11" ht="15.75" customHeight="1">
      <c r="K339" s="1"/>
    </row>
    <row r="340" spans="11:11" ht="15.75" customHeight="1">
      <c r="K340" s="1"/>
    </row>
    <row r="341" spans="11:11" ht="15.75" customHeight="1">
      <c r="K341" s="1"/>
    </row>
    <row r="342" spans="11:11" ht="15.75" customHeight="1">
      <c r="K342" s="1"/>
    </row>
    <row r="343" spans="11:11" ht="15.75" customHeight="1">
      <c r="K343" s="1"/>
    </row>
    <row r="344" spans="11:11" ht="15.75" customHeight="1">
      <c r="K344" s="1"/>
    </row>
    <row r="345" spans="11:11" ht="15.75" customHeight="1">
      <c r="K345" s="1"/>
    </row>
    <row r="346" spans="11:11" ht="15.75" customHeight="1">
      <c r="K346" s="1"/>
    </row>
    <row r="347" spans="11:11" ht="15.75" customHeight="1">
      <c r="K347" s="1"/>
    </row>
    <row r="348" spans="11:11" ht="15.75" customHeight="1">
      <c r="K348" s="1"/>
    </row>
    <row r="349" spans="11:11" ht="15.75" customHeight="1">
      <c r="K349" s="1"/>
    </row>
    <row r="350" spans="11:11" ht="15.75" customHeight="1">
      <c r="K350" s="1"/>
    </row>
    <row r="351" spans="11:11" ht="15.75" customHeight="1">
      <c r="K351" s="1"/>
    </row>
    <row r="352" spans="11:11" ht="15.75" customHeight="1">
      <c r="K352" s="1"/>
    </row>
    <row r="353" spans="11:11" ht="15.75" customHeight="1">
      <c r="K353" s="1"/>
    </row>
    <row r="354" spans="11:11" ht="15.75" customHeight="1">
      <c r="K354" s="1"/>
    </row>
    <row r="355" spans="11:11" ht="15.75" customHeight="1">
      <c r="K355" s="1"/>
    </row>
    <row r="356" spans="11:11" ht="15.75" customHeight="1">
      <c r="K356" s="1"/>
    </row>
    <row r="357" spans="11:11" ht="15.75" customHeight="1">
      <c r="K357" s="1"/>
    </row>
    <row r="358" spans="11:11" ht="15.75" customHeight="1">
      <c r="K358" s="1"/>
    </row>
    <row r="359" spans="11:11" ht="15.75" customHeight="1">
      <c r="K359" s="1"/>
    </row>
    <row r="360" spans="11:11" ht="15.75" customHeight="1">
      <c r="K360" s="1"/>
    </row>
    <row r="361" spans="11:11" ht="15.75" customHeight="1">
      <c r="K361" s="1"/>
    </row>
    <row r="362" spans="11:11" ht="15.75" customHeight="1">
      <c r="K362" s="1"/>
    </row>
    <row r="363" spans="11:11" ht="15.75" customHeight="1">
      <c r="K363" s="1"/>
    </row>
    <row r="364" spans="11:11" ht="15.75" customHeight="1">
      <c r="K364" s="1"/>
    </row>
    <row r="365" spans="11:11" ht="15.75" customHeight="1">
      <c r="K365" s="1"/>
    </row>
    <row r="366" spans="11:11" ht="15.75" customHeight="1">
      <c r="K366" s="1"/>
    </row>
    <row r="367" spans="11:11" ht="15.75" customHeight="1">
      <c r="K367" s="1"/>
    </row>
    <row r="368" spans="11:11" ht="15.75" customHeight="1">
      <c r="K368" s="1"/>
    </row>
    <row r="369" spans="11:11" ht="15.75" customHeight="1">
      <c r="K369" s="1"/>
    </row>
    <row r="370" spans="11:11" ht="15.75" customHeight="1">
      <c r="K370" s="1"/>
    </row>
    <row r="371" spans="11:11" ht="15.75" customHeight="1">
      <c r="K371" s="1"/>
    </row>
    <row r="372" spans="11:11" ht="15.75" customHeight="1">
      <c r="K372" s="1"/>
    </row>
    <row r="373" spans="11:11" ht="15.75" customHeight="1">
      <c r="K373" s="1"/>
    </row>
    <row r="374" spans="11:11" ht="15.75" customHeight="1">
      <c r="K374" s="1"/>
    </row>
    <row r="375" spans="11:11" ht="15.75" customHeight="1">
      <c r="K375" s="1"/>
    </row>
    <row r="376" spans="11:11" ht="15.75" customHeight="1">
      <c r="K376" s="1"/>
    </row>
    <row r="377" spans="11:11" ht="15.75" customHeight="1">
      <c r="K377" s="1"/>
    </row>
    <row r="378" spans="11:11" ht="15.75" customHeight="1">
      <c r="K378" s="1"/>
    </row>
    <row r="379" spans="11:11" ht="15.75" customHeight="1">
      <c r="K379" s="1"/>
    </row>
    <row r="380" spans="11:11" ht="15.75" customHeight="1">
      <c r="K380" s="1"/>
    </row>
    <row r="381" spans="11:11" ht="15.75" customHeight="1">
      <c r="K381" s="1"/>
    </row>
    <row r="382" spans="11:11" ht="15.75" customHeight="1">
      <c r="K382" s="1"/>
    </row>
    <row r="383" spans="11:11" ht="15.75" customHeight="1">
      <c r="K383" s="1"/>
    </row>
    <row r="384" spans="11:11" ht="15.75" customHeight="1">
      <c r="K384" s="1"/>
    </row>
    <row r="385" spans="11:11" ht="15.75" customHeight="1">
      <c r="K385" s="1"/>
    </row>
    <row r="386" spans="11:11" ht="15.75" customHeight="1">
      <c r="K386" s="1"/>
    </row>
    <row r="387" spans="11:11" ht="15.75" customHeight="1">
      <c r="K387" s="1"/>
    </row>
    <row r="388" spans="11:11" ht="15.75" customHeight="1">
      <c r="K388" s="1"/>
    </row>
    <row r="389" spans="11:11" ht="15.75" customHeight="1">
      <c r="K389" s="1"/>
    </row>
    <row r="390" spans="11:11" ht="15.75" customHeight="1">
      <c r="K390" s="1"/>
    </row>
    <row r="391" spans="11:11" ht="15.75" customHeight="1">
      <c r="K391" s="1"/>
    </row>
    <row r="392" spans="11:11" ht="15.75" customHeight="1">
      <c r="K392" s="1"/>
    </row>
    <row r="393" spans="11:11" ht="15.75" customHeight="1">
      <c r="K393" s="1"/>
    </row>
    <row r="394" spans="11:11" ht="15.75" customHeight="1">
      <c r="K394" s="1"/>
    </row>
    <row r="395" spans="11:11" ht="15.75" customHeight="1">
      <c r="K395" s="1"/>
    </row>
    <row r="396" spans="11:11" ht="15.75" customHeight="1">
      <c r="K396" s="1"/>
    </row>
    <row r="397" spans="11:11" ht="15.75" customHeight="1">
      <c r="K397" s="1"/>
    </row>
    <row r="398" spans="11:11" ht="15.75" customHeight="1">
      <c r="K398" s="1"/>
    </row>
    <row r="399" spans="11:11" ht="15.75" customHeight="1">
      <c r="K399" s="1"/>
    </row>
    <row r="400" spans="11:11" ht="15.75" customHeight="1">
      <c r="K400" s="1"/>
    </row>
    <row r="401" spans="11:11" ht="15.75" customHeight="1">
      <c r="K401" s="1"/>
    </row>
    <row r="402" spans="11:11" ht="15.75" customHeight="1">
      <c r="K402" s="1"/>
    </row>
    <row r="403" spans="11:11" ht="15.75" customHeight="1">
      <c r="K403" s="1"/>
    </row>
    <row r="404" spans="11:11" ht="15.75" customHeight="1">
      <c r="K404" s="1"/>
    </row>
    <row r="405" spans="11:11" ht="15.75" customHeight="1">
      <c r="K405" s="1"/>
    </row>
    <row r="406" spans="11:11" ht="15.75" customHeight="1">
      <c r="K406" s="1"/>
    </row>
    <row r="407" spans="11:11" ht="15.75" customHeight="1">
      <c r="K407" s="1"/>
    </row>
    <row r="408" spans="11:11" ht="15.75" customHeight="1">
      <c r="K408" s="1"/>
    </row>
    <row r="409" spans="11:11" ht="15.75" customHeight="1">
      <c r="K409" s="1"/>
    </row>
    <row r="410" spans="11:11" ht="15.75" customHeight="1">
      <c r="K410" s="1"/>
    </row>
    <row r="411" spans="11:11" ht="15.75" customHeight="1">
      <c r="K411" s="1"/>
    </row>
    <row r="412" spans="11:11" ht="15.75" customHeight="1">
      <c r="K412" s="1"/>
    </row>
    <row r="413" spans="11:11" ht="15.75" customHeight="1">
      <c r="K413" s="1"/>
    </row>
    <row r="414" spans="11:11" ht="15.75" customHeight="1">
      <c r="K414" s="1"/>
    </row>
    <row r="415" spans="11:11" ht="15.75" customHeight="1">
      <c r="K415" s="1"/>
    </row>
    <row r="416" spans="11:11" ht="15.75" customHeight="1">
      <c r="K416" s="1"/>
    </row>
    <row r="417" spans="11:11" ht="15.75" customHeight="1">
      <c r="K417" s="1"/>
    </row>
    <row r="418" spans="11:11" ht="15.75" customHeight="1">
      <c r="K418" s="1"/>
    </row>
    <row r="419" spans="11:11" ht="15.75" customHeight="1">
      <c r="K419" s="1"/>
    </row>
    <row r="420" spans="11:11" ht="15.75" customHeight="1">
      <c r="K420" s="1"/>
    </row>
    <row r="421" spans="11:11" ht="15.75" customHeight="1">
      <c r="K421" s="1"/>
    </row>
    <row r="422" spans="11:11" ht="15.75" customHeight="1">
      <c r="K422" s="1"/>
    </row>
    <row r="423" spans="11:11" ht="15.75" customHeight="1">
      <c r="K423" s="1"/>
    </row>
    <row r="424" spans="11:11" ht="15.75" customHeight="1">
      <c r="K424" s="1"/>
    </row>
    <row r="425" spans="11:11" ht="15.75" customHeight="1">
      <c r="K425" s="1"/>
    </row>
    <row r="426" spans="11:11" ht="15.75" customHeight="1">
      <c r="K426" s="1"/>
    </row>
    <row r="427" spans="11:11" ht="15.75" customHeight="1">
      <c r="K427" s="1"/>
    </row>
    <row r="428" spans="11:11" ht="15.75" customHeight="1">
      <c r="K428" s="1"/>
    </row>
    <row r="429" spans="11:11" ht="15.75" customHeight="1">
      <c r="K429" s="1"/>
    </row>
    <row r="430" spans="11:11" ht="15.75" customHeight="1">
      <c r="K430" s="1"/>
    </row>
    <row r="431" spans="11:11" ht="15.75" customHeight="1">
      <c r="K431" s="1"/>
    </row>
    <row r="432" spans="11:11" ht="15.75" customHeight="1">
      <c r="K432" s="1"/>
    </row>
    <row r="433" spans="11:11" ht="15.75" customHeight="1">
      <c r="K433" s="1"/>
    </row>
    <row r="434" spans="11:11" ht="15.75" customHeight="1">
      <c r="K434" s="1"/>
    </row>
    <row r="435" spans="11:11" ht="15.75" customHeight="1">
      <c r="K435" s="1"/>
    </row>
    <row r="436" spans="11:11" ht="15.75" customHeight="1">
      <c r="K436" s="1"/>
    </row>
    <row r="437" spans="11:11" ht="15.75" customHeight="1">
      <c r="K437" s="1"/>
    </row>
    <row r="438" spans="11:11" ht="15.75" customHeight="1">
      <c r="K438" s="1"/>
    </row>
    <row r="439" spans="11:11" ht="15.75" customHeight="1">
      <c r="K439" s="1"/>
    </row>
    <row r="440" spans="11:11" ht="15.75" customHeight="1">
      <c r="K440" s="1"/>
    </row>
    <row r="441" spans="11:11" ht="15.75" customHeight="1">
      <c r="K441" s="1"/>
    </row>
    <row r="442" spans="11:11" ht="15.75" customHeight="1">
      <c r="K442" s="1"/>
    </row>
    <row r="443" spans="11:11" ht="15.75" customHeight="1">
      <c r="K443" s="1"/>
    </row>
    <row r="444" spans="11:11" ht="15.75" customHeight="1">
      <c r="K444" s="1"/>
    </row>
    <row r="445" spans="11:11" ht="15.75" customHeight="1">
      <c r="K445" s="1"/>
    </row>
    <row r="446" spans="11:11" ht="15.75" customHeight="1">
      <c r="K446" s="1"/>
    </row>
    <row r="447" spans="11:11" ht="15.75" customHeight="1">
      <c r="K447" s="1"/>
    </row>
    <row r="448" spans="11:11" ht="15.75" customHeight="1">
      <c r="K448" s="1"/>
    </row>
    <row r="449" spans="11:11" ht="15.75" customHeight="1">
      <c r="K449" s="1"/>
    </row>
    <row r="450" spans="11:11" ht="15.75" customHeight="1">
      <c r="K450" s="1"/>
    </row>
    <row r="451" spans="11:11" ht="15.75" customHeight="1">
      <c r="K451" s="1"/>
    </row>
    <row r="452" spans="11:11" ht="15.75" customHeight="1">
      <c r="K452" s="1"/>
    </row>
    <row r="453" spans="11:11" ht="15.75" customHeight="1">
      <c r="K453" s="1"/>
    </row>
    <row r="454" spans="11:11" ht="15.75" customHeight="1">
      <c r="K454" s="1"/>
    </row>
    <row r="455" spans="11:11" ht="15.75" customHeight="1">
      <c r="K455" s="1"/>
    </row>
    <row r="456" spans="11:11" ht="15.75" customHeight="1">
      <c r="K456" s="1"/>
    </row>
    <row r="457" spans="11:11" ht="15.75" customHeight="1">
      <c r="K457" s="1"/>
    </row>
    <row r="458" spans="11:11" ht="15.75" customHeight="1">
      <c r="K458" s="1"/>
    </row>
    <row r="459" spans="11:11" ht="15.75" customHeight="1">
      <c r="K459" s="1"/>
    </row>
    <row r="460" spans="11:11" ht="15.75" customHeight="1">
      <c r="K460" s="1"/>
    </row>
    <row r="461" spans="11:11" ht="15.75" customHeight="1">
      <c r="K461" s="1"/>
    </row>
    <row r="462" spans="11:11" ht="15.75" customHeight="1">
      <c r="K462" s="1"/>
    </row>
    <row r="463" spans="11:11" ht="15.75" customHeight="1">
      <c r="K463" s="1"/>
    </row>
    <row r="464" spans="11:11" ht="15.75" customHeight="1">
      <c r="K464" s="1"/>
    </row>
    <row r="465" spans="11:11" ht="15.75" customHeight="1">
      <c r="K465" s="1"/>
    </row>
    <row r="466" spans="11:11" ht="15.75" customHeight="1">
      <c r="K466" s="1"/>
    </row>
    <row r="467" spans="11:11" ht="15.75" customHeight="1">
      <c r="K467" s="1"/>
    </row>
    <row r="468" spans="11:11" ht="15.75" customHeight="1">
      <c r="K468" s="1"/>
    </row>
    <row r="469" spans="11:11" ht="15.75" customHeight="1">
      <c r="K469" s="1"/>
    </row>
    <row r="470" spans="11:11" ht="15.75" customHeight="1">
      <c r="K470" s="1"/>
    </row>
    <row r="471" spans="11:11" ht="15.75" customHeight="1">
      <c r="K471" s="1"/>
    </row>
    <row r="472" spans="11:11" ht="15.75" customHeight="1">
      <c r="K472" s="1"/>
    </row>
    <row r="473" spans="11:11" ht="15.75" customHeight="1">
      <c r="K473" s="1"/>
    </row>
    <row r="474" spans="11:11" ht="15.75" customHeight="1">
      <c r="K474" s="1"/>
    </row>
    <row r="475" spans="11:11" ht="15.75" customHeight="1">
      <c r="K475" s="1"/>
    </row>
    <row r="476" spans="11:11" ht="15.75" customHeight="1">
      <c r="K476" s="1"/>
    </row>
    <row r="477" spans="11:11" ht="15.75" customHeight="1">
      <c r="K477" s="1"/>
    </row>
    <row r="478" spans="11:11" ht="15.75" customHeight="1">
      <c r="K478" s="1"/>
    </row>
    <row r="479" spans="11:11" ht="15.75" customHeight="1">
      <c r="K479" s="1"/>
    </row>
    <row r="480" spans="11:11" ht="15.75" customHeight="1">
      <c r="K480" s="1"/>
    </row>
    <row r="481" spans="11:11" ht="15.75" customHeight="1">
      <c r="K481" s="1"/>
    </row>
    <row r="482" spans="11:11" ht="15.75" customHeight="1">
      <c r="K482" s="1"/>
    </row>
    <row r="483" spans="11:11" ht="15.75" customHeight="1">
      <c r="K483" s="1"/>
    </row>
    <row r="484" spans="11:11" ht="15.75" customHeight="1">
      <c r="K484" s="1"/>
    </row>
    <row r="485" spans="11:11" ht="15.75" customHeight="1">
      <c r="K485" s="1"/>
    </row>
    <row r="486" spans="11:11" ht="15.75" customHeight="1">
      <c r="K486" s="1"/>
    </row>
    <row r="487" spans="11:11" ht="15.75" customHeight="1">
      <c r="K487" s="1"/>
    </row>
    <row r="488" spans="11:11" ht="15.75" customHeight="1">
      <c r="K488" s="1"/>
    </row>
    <row r="489" spans="11:11" ht="15.75" customHeight="1">
      <c r="K489" s="1"/>
    </row>
    <row r="490" spans="11:11" ht="15.75" customHeight="1">
      <c r="K490" s="1"/>
    </row>
    <row r="491" spans="11:11" ht="15.75" customHeight="1">
      <c r="K491" s="1"/>
    </row>
    <row r="492" spans="11:11" ht="15.75" customHeight="1">
      <c r="K492" s="1"/>
    </row>
    <row r="493" spans="11:11" ht="15.75" customHeight="1">
      <c r="K493" s="1"/>
    </row>
    <row r="494" spans="11:11" ht="15.75" customHeight="1">
      <c r="K494" s="1"/>
    </row>
    <row r="495" spans="11:11" ht="15.75" customHeight="1">
      <c r="K495" s="1"/>
    </row>
    <row r="496" spans="11:11" ht="15.75" customHeight="1">
      <c r="K496" s="1"/>
    </row>
    <row r="497" spans="11:11" ht="15.75" customHeight="1">
      <c r="K497" s="1"/>
    </row>
    <row r="498" spans="11:11" ht="15.75" customHeight="1">
      <c r="K498" s="1"/>
    </row>
    <row r="499" spans="11:11" ht="15.75" customHeight="1">
      <c r="K499" s="1"/>
    </row>
    <row r="500" spans="11:11" ht="15.75" customHeight="1">
      <c r="K500" s="1"/>
    </row>
    <row r="501" spans="11:11" ht="15.75" customHeight="1">
      <c r="K501" s="1"/>
    </row>
    <row r="502" spans="11:11" ht="15.75" customHeight="1">
      <c r="K502" s="1"/>
    </row>
    <row r="503" spans="11:11" ht="15.75" customHeight="1">
      <c r="K503" s="1"/>
    </row>
    <row r="504" spans="11:11" ht="15.75" customHeight="1">
      <c r="K504" s="1"/>
    </row>
    <row r="505" spans="11:11" ht="15.75" customHeight="1">
      <c r="K505" s="1"/>
    </row>
    <row r="506" spans="11:11" ht="15.75" customHeight="1">
      <c r="K506" s="1"/>
    </row>
    <row r="507" spans="11:11" ht="15.75" customHeight="1">
      <c r="K507" s="1"/>
    </row>
    <row r="508" spans="11:11" ht="15.75" customHeight="1">
      <c r="K508" s="1"/>
    </row>
    <row r="509" spans="11:11" ht="15.75" customHeight="1">
      <c r="K509" s="1"/>
    </row>
    <row r="510" spans="11:11" ht="15.75" customHeight="1">
      <c r="K510" s="1"/>
    </row>
    <row r="511" spans="11:11" ht="15.75" customHeight="1">
      <c r="K511" s="1"/>
    </row>
    <row r="512" spans="11:11" ht="15.75" customHeight="1">
      <c r="K512" s="1"/>
    </row>
    <row r="513" spans="11:11" ht="15.75" customHeight="1">
      <c r="K513" s="1"/>
    </row>
    <row r="514" spans="11:11" ht="15.75" customHeight="1">
      <c r="K514" s="1"/>
    </row>
    <row r="515" spans="11:11" ht="15.75" customHeight="1">
      <c r="K515" s="1"/>
    </row>
    <row r="516" spans="11:11" ht="15.75" customHeight="1">
      <c r="K516" s="1"/>
    </row>
    <row r="517" spans="11:11" ht="15.75" customHeight="1">
      <c r="K517" s="1"/>
    </row>
    <row r="518" spans="11:11" ht="15.75" customHeight="1">
      <c r="K518" s="1"/>
    </row>
    <row r="519" spans="11:11" ht="15.75" customHeight="1">
      <c r="K519" s="1"/>
    </row>
    <row r="520" spans="11:11" ht="15.75" customHeight="1">
      <c r="K520" s="1"/>
    </row>
    <row r="521" spans="11:11" ht="15.75" customHeight="1">
      <c r="K521" s="1"/>
    </row>
    <row r="522" spans="11:11" ht="15.75" customHeight="1">
      <c r="K522" s="1"/>
    </row>
    <row r="523" spans="11:11" ht="15.75" customHeight="1">
      <c r="K523" s="1"/>
    </row>
    <row r="524" spans="11:11" ht="15.75" customHeight="1">
      <c r="K524" s="1"/>
    </row>
    <row r="525" spans="11:11" ht="15.75" customHeight="1">
      <c r="K525" s="1"/>
    </row>
    <row r="526" spans="11:11" ht="15.75" customHeight="1">
      <c r="K526" s="1"/>
    </row>
    <row r="527" spans="11:11" ht="15.75" customHeight="1">
      <c r="K527" s="1"/>
    </row>
    <row r="528" spans="11:11" ht="15.75" customHeight="1">
      <c r="K528" s="1"/>
    </row>
    <row r="529" spans="11:11" ht="15.75" customHeight="1">
      <c r="K529" s="1"/>
    </row>
    <row r="530" spans="11:11" ht="15.75" customHeight="1">
      <c r="K530" s="1"/>
    </row>
    <row r="531" spans="11:11" ht="15.75" customHeight="1">
      <c r="K531" s="1"/>
    </row>
    <row r="532" spans="11:11" ht="15.75" customHeight="1">
      <c r="K532" s="1"/>
    </row>
    <row r="533" spans="11:11" ht="15.75" customHeight="1">
      <c r="K533" s="1"/>
    </row>
    <row r="534" spans="11:11" ht="15.75" customHeight="1">
      <c r="K534" s="1"/>
    </row>
    <row r="535" spans="11:11" ht="15.75" customHeight="1">
      <c r="K535" s="1"/>
    </row>
    <row r="536" spans="11:11" ht="15.75" customHeight="1">
      <c r="K536" s="1"/>
    </row>
    <row r="537" spans="11:11" ht="15.75" customHeight="1">
      <c r="K537" s="1"/>
    </row>
    <row r="538" spans="11:11" ht="15.75" customHeight="1">
      <c r="K538" s="1"/>
    </row>
    <row r="539" spans="11:11" ht="15.75" customHeight="1">
      <c r="K539" s="1"/>
    </row>
    <row r="540" spans="11:11" ht="15.75" customHeight="1">
      <c r="K540" s="1"/>
    </row>
    <row r="541" spans="11:11" ht="15.75" customHeight="1">
      <c r="K541" s="1"/>
    </row>
    <row r="542" spans="11:11" ht="15.75" customHeight="1">
      <c r="K542" s="1"/>
    </row>
    <row r="543" spans="11:11" ht="15.75" customHeight="1">
      <c r="K543" s="1"/>
    </row>
    <row r="544" spans="11:11" ht="15.75" customHeight="1">
      <c r="K544" s="1"/>
    </row>
    <row r="545" spans="11:11" ht="15.75" customHeight="1">
      <c r="K545" s="1"/>
    </row>
    <row r="546" spans="11:11" ht="15.75" customHeight="1">
      <c r="K546" s="1"/>
    </row>
    <row r="547" spans="11:11" ht="15.75" customHeight="1">
      <c r="K547" s="1"/>
    </row>
    <row r="548" spans="11:11" ht="15.75" customHeight="1">
      <c r="K548" s="1"/>
    </row>
    <row r="549" spans="11:11" ht="15.75" customHeight="1">
      <c r="K549" s="1"/>
    </row>
    <row r="550" spans="11:11" ht="15.75" customHeight="1">
      <c r="K550" s="1"/>
    </row>
    <row r="551" spans="11:11" ht="15.75" customHeight="1">
      <c r="K551" s="1"/>
    </row>
    <row r="552" spans="11:11" ht="15.75" customHeight="1">
      <c r="K552" s="1"/>
    </row>
    <row r="553" spans="11:11" ht="15.75" customHeight="1">
      <c r="K553" s="1"/>
    </row>
    <row r="554" spans="11:11" ht="15.75" customHeight="1">
      <c r="K554" s="1"/>
    </row>
    <row r="555" spans="11:11" ht="15.75" customHeight="1">
      <c r="K555" s="1"/>
    </row>
    <row r="556" spans="11:11" ht="15.75" customHeight="1">
      <c r="K556" s="1"/>
    </row>
    <row r="557" spans="11:11" ht="15.75" customHeight="1">
      <c r="K557" s="1"/>
    </row>
    <row r="558" spans="11:11" ht="15.75" customHeight="1">
      <c r="K558" s="1"/>
    </row>
    <row r="559" spans="11:11" ht="15.75" customHeight="1">
      <c r="K559" s="1"/>
    </row>
    <row r="560" spans="11:11" ht="15.75" customHeight="1">
      <c r="K560" s="1"/>
    </row>
    <row r="561" spans="11:11" ht="15.75" customHeight="1">
      <c r="K561" s="1"/>
    </row>
    <row r="562" spans="11:11" ht="15.75" customHeight="1">
      <c r="K562" s="1"/>
    </row>
    <row r="563" spans="11:11" ht="15.75" customHeight="1">
      <c r="K563" s="1"/>
    </row>
    <row r="564" spans="11:11" ht="15.75" customHeight="1">
      <c r="K564" s="1"/>
    </row>
    <row r="565" spans="11:11" ht="15.75" customHeight="1">
      <c r="K565" s="1"/>
    </row>
    <row r="566" spans="11:11" ht="15.75" customHeight="1">
      <c r="K566" s="1"/>
    </row>
    <row r="567" spans="11:11" ht="15.75" customHeight="1">
      <c r="K567" s="1"/>
    </row>
    <row r="568" spans="11:11" ht="15.75" customHeight="1">
      <c r="K568" s="1"/>
    </row>
    <row r="569" spans="11:11" ht="15.75" customHeight="1">
      <c r="K569" s="1"/>
    </row>
    <row r="570" spans="11:11" ht="15.75" customHeight="1">
      <c r="K570" s="1"/>
    </row>
    <row r="571" spans="11:11" ht="15.75" customHeight="1">
      <c r="K571" s="1"/>
    </row>
    <row r="572" spans="11:11" ht="15.75" customHeight="1">
      <c r="K572" s="1"/>
    </row>
    <row r="573" spans="11:11" ht="15.75" customHeight="1">
      <c r="K573" s="1"/>
    </row>
    <row r="574" spans="11:11" ht="15.75" customHeight="1">
      <c r="K574" s="1"/>
    </row>
    <row r="575" spans="11:11" ht="15.75" customHeight="1">
      <c r="K575" s="1"/>
    </row>
    <row r="576" spans="11:11" ht="15.75" customHeight="1">
      <c r="K576" s="1"/>
    </row>
    <row r="577" spans="11:11" ht="15.75" customHeight="1">
      <c r="K577" s="1"/>
    </row>
    <row r="578" spans="11:11" ht="15.75" customHeight="1">
      <c r="K578" s="1"/>
    </row>
    <row r="579" spans="11:11" ht="15.75" customHeight="1">
      <c r="K579" s="1"/>
    </row>
    <row r="580" spans="11:11" ht="15.75" customHeight="1">
      <c r="K580" s="1"/>
    </row>
    <row r="581" spans="11:11" ht="15.75" customHeight="1">
      <c r="K581" s="1"/>
    </row>
    <row r="582" spans="11:11" ht="15.75" customHeight="1">
      <c r="K582" s="1"/>
    </row>
    <row r="583" spans="11:11" ht="15.75" customHeight="1">
      <c r="K583" s="1"/>
    </row>
    <row r="584" spans="11:11" ht="15.75" customHeight="1">
      <c r="K584" s="1"/>
    </row>
    <row r="585" spans="11:11" ht="15.75" customHeight="1">
      <c r="K585" s="1"/>
    </row>
    <row r="586" spans="11:11" ht="15.75" customHeight="1">
      <c r="K586" s="1"/>
    </row>
    <row r="587" spans="11:11" ht="15.75" customHeight="1">
      <c r="K587" s="1"/>
    </row>
    <row r="588" spans="11:11" ht="15.75" customHeight="1">
      <c r="K588" s="1"/>
    </row>
    <row r="589" spans="11:11" ht="15.75" customHeight="1">
      <c r="K589" s="1"/>
    </row>
    <row r="590" spans="11:11" ht="15.75" customHeight="1">
      <c r="K590" s="1"/>
    </row>
    <row r="591" spans="11:11" ht="15.75" customHeight="1">
      <c r="K591" s="1"/>
    </row>
    <row r="592" spans="11:11" ht="15.75" customHeight="1">
      <c r="K592" s="1"/>
    </row>
    <row r="593" spans="11:11" ht="15.75" customHeight="1">
      <c r="K593" s="1"/>
    </row>
    <row r="594" spans="11:11" ht="15.75" customHeight="1">
      <c r="K594" s="1"/>
    </row>
    <row r="595" spans="11:11" ht="15.75" customHeight="1">
      <c r="K595" s="1"/>
    </row>
    <row r="596" spans="11:11" ht="15.75" customHeight="1">
      <c r="K596" s="1"/>
    </row>
    <row r="597" spans="11:11" ht="15.75" customHeight="1">
      <c r="K597" s="1"/>
    </row>
    <row r="598" spans="11:11" ht="15.75" customHeight="1">
      <c r="K598" s="1"/>
    </row>
    <row r="599" spans="11:11" ht="15.75" customHeight="1">
      <c r="K599" s="1"/>
    </row>
    <row r="600" spans="11:11" ht="15.75" customHeight="1">
      <c r="K600" s="1"/>
    </row>
    <row r="601" spans="11:11" ht="15.75" customHeight="1">
      <c r="K601" s="1"/>
    </row>
    <row r="602" spans="11:11" ht="15.75" customHeight="1">
      <c r="K602" s="1"/>
    </row>
    <row r="603" spans="11:11" ht="15.75" customHeight="1">
      <c r="K603" s="1"/>
    </row>
    <row r="604" spans="11:11" ht="15.75" customHeight="1">
      <c r="K604" s="1"/>
    </row>
    <row r="605" spans="11:11" ht="15.75" customHeight="1">
      <c r="K605" s="1"/>
    </row>
    <row r="606" spans="11:11" ht="15.75" customHeight="1">
      <c r="K606" s="1"/>
    </row>
    <row r="607" spans="11:11" ht="15.75" customHeight="1">
      <c r="K607" s="1"/>
    </row>
    <row r="608" spans="11:11" ht="15.75" customHeight="1">
      <c r="K608" s="1"/>
    </row>
    <row r="609" spans="11:11" ht="15.75" customHeight="1">
      <c r="K609" s="1"/>
    </row>
    <row r="610" spans="11:11" ht="15.75" customHeight="1">
      <c r="K610" s="1"/>
    </row>
    <row r="611" spans="11:11" ht="15.75" customHeight="1">
      <c r="K611" s="1"/>
    </row>
    <row r="612" spans="11:11" ht="15.75" customHeight="1">
      <c r="K612" s="1"/>
    </row>
    <row r="613" spans="11:11" ht="15.75" customHeight="1">
      <c r="K613" s="1"/>
    </row>
    <row r="614" spans="11:11" ht="15.75" customHeight="1">
      <c r="K614" s="1"/>
    </row>
    <row r="615" spans="11:11" ht="15.75" customHeight="1">
      <c r="K615" s="1"/>
    </row>
    <row r="616" spans="11:11" ht="15.75" customHeight="1">
      <c r="K616" s="1"/>
    </row>
    <row r="617" spans="11:11" ht="15.75" customHeight="1">
      <c r="K617" s="1"/>
    </row>
    <row r="618" spans="11:11" ht="15.75" customHeight="1">
      <c r="K618" s="1"/>
    </row>
    <row r="619" spans="11:11" ht="15.75" customHeight="1">
      <c r="K619" s="1"/>
    </row>
    <row r="620" spans="11:11" ht="15.75" customHeight="1">
      <c r="K620" s="1"/>
    </row>
    <row r="621" spans="11:11" ht="15.75" customHeight="1">
      <c r="K621" s="1"/>
    </row>
    <row r="622" spans="11:11" ht="15.75" customHeight="1">
      <c r="K622" s="1"/>
    </row>
    <row r="623" spans="11:11" ht="15.75" customHeight="1">
      <c r="K623" s="1"/>
    </row>
    <row r="624" spans="11:11" ht="15.75" customHeight="1">
      <c r="K624" s="1"/>
    </row>
    <row r="625" spans="11:11" ht="15.75" customHeight="1">
      <c r="K625" s="1"/>
    </row>
    <row r="626" spans="11:11" ht="15.75" customHeight="1">
      <c r="K626" s="1"/>
    </row>
    <row r="627" spans="11:11" ht="15.75" customHeight="1">
      <c r="K627" s="1"/>
    </row>
    <row r="628" spans="11:11" ht="15.75" customHeight="1">
      <c r="K628" s="1"/>
    </row>
    <row r="629" spans="11:11" ht="15.75" customHeight="1">
      <c r="K629" s="1"/>
    </row>
    <row r="630" spans="11:11" ht="15.75" customHeight="1">
      <c r="K630" s="1"/>
    </row>
    <row r="631" spans="11:11" ht="15.75" customHeight="1">
      <c r="K631" s="1"/>
    </row>
    <row r="632" spans="11:11" ht="15.75" customHeight="1">
      <c r="K632" s="1"/>
    </row>
    <row r="633" spans="11:11" ht="15.75" customHeight="1">
      <c r="K633" s="1"/>
    </row>
    <row r="634" spans="11:11" ht="15.75" customHeight="1">
      <c r="K634" s="1"/>
    </row>
    <row r="635" spans="11:11" ht="15.75" customHeight="1">
      <c r="K635" s="1"/>
    </row>
    <row r="636" spans="11:11" ht="15.75" customHeight="1">
      <c r="K636" s="1"/>
    </row>
    <row r="637" spans="11:11" ht="15.75" customHeight="1">
      <c r="K637" s="1"/>
    </row>
    <row r="638" spans="11:11" ht="15.75" customHeight="1">
      <c r="K638" s="1"/>
    </row>
    <row r="639" spans="11:11" ht="15.75" customHeight="1">
      <c r="K639" s="1"/>
    </row>
    <row r="640" spans="11:11" ht="15.75" customHeight="1">
      <c r="K640" s="1"/>
    </row>
    <row r="641" spans="11:11" ht="15.75" customHeight="1">
      <c r="K641" s="1"/>
    </row>
    <row r="642" spans="11:11" ht="15.75" customHeight="1">
      <c r="K642" s="1"/>
    </row>
    <row r="643" spans="11:11" ht="15.75" customHeight="1">
      <c r="K643" s="1"/>
    </row>
    <row r="644" spans="11:11" ht="15.75" customHeight="1">
      <c r="K644" s="1"/>
    </row>
    <row r="645" spans="11:11" ht="15.75" customHeight="1">
      <c r="K645" s="1"/>
    </row>
    <row r="646" spans="11:11" ht="15.75" customHeight="1">
      <c r="K646" s="1"/>
    </row>
    <row r="647" spans="11:11" ht="15.75" customHeight="1">
      <c r="K647" s="1"/>
    </row>
    <row r="648" spans="11:11" ht="15.75" customHeight="1">
      <c r="K648" s="1"/>
    </row>
    <row r="649" spans="11:11" ht="15.75" customHeight="1">
      <c r="K649" s="1"/>
    </row>
    <row r="650" spans="11:11" ht="15.75" customHeight="1">
      <c r="K650" s="1"/>
    </row>
    <row r="651" spans="11:11" ht="15.75" customHeight="1">
      <c r="K651" s="1"/>
    </row>
    <row r="652" spans="11:11" ht="15.75" customHeight="1">
      <c r="K652" s="1"/>
    </row>
    <row r="653" spans="11:11" ht="15.75" customHeight="1">
      <c r="K653" s="1"/>
    </row>
    <row r="654" spans="11:11" ht="15.75" customHeight="1">
      <c r="K654" s="1"/>
    </row>
    <row r="655" spans="11:11" ht="15.75" customHeight="1">
      <c r="K655" s="1"/>
    </row>
    <row r="656" spans="11:11" ht="15.75" customHeight="1">
      <c r="K656" s="1"/>
    </row>
    <row r="657" spans="11:11" ht="15.75" customHeight="1">
      <c r="K657" s="1"/>
    </row>
    <row r="658" spans="11:11" ht="15.75" customHeight="1">
      <c r="K658" s="1"/>
    </row>
    <row r="659" spans="11:11" ht="15.75" customHeight="1">
      <c r="K659" s="1"/>
    </row>
    <row r="660" spans="11:11" ht="15.75" customHeight="1">
      <c r="K660" s="1"/>
    </row>
    <row r="661" spans="11:11" ht="15.75" customHeight="1">
      <c r="K661" s="1"/>
    </row>
    <row r="662" spans="11:11" ht="15.75" customHeight="1">
      <c r="K662" s="1"/>
    </row>
    <row r="663" spans="11:11" ht="15.75" customHeight="1">
      <c r="K663" s="1"/>
    </row>
    <row r="664" spans="11:11" ht="15.75" customHeight="1">
      <c r="K664" s="1"/>
    </row>
    <row r="665" spans="11:11" ht="15.75" customHeight="1">
      <c r="K665" s="1"/>
    </row>
    <row r="666" spans="11:11" ht="15.75" customHeight="1">
      <c r="K666" s="1"/>
    </row>
    <row r="667" spans="11:11" ht="15.75" customHeight="1">
      <c r="K667" s="1"/>
    </row>
    <row r="668" spans="11:11" ht="15.75" customHeight="1">
      <c r="K668" s="1"/>
    </row>
    <row r="669" spans="11:11" ht="15.75" customHeight="1">
      <c r="K669" s="1"/>
    </row>
    <row r="670" spans="11:11" ht="15.75" customHeight="1">
      <c r="K670" s="1"/>
    </row>
    <row r="671" spans="11:11" ht="15.75" customHeight="1">
      <c r="K671" s="1"/>
    </row>
    <row r="672" spans="11:11" ht="15.75" customHeight="1">
      <c r="K672" s="1"/>
    </row>
    <row r="673" spans="11:11" ht="15.75" customHeight="1">
      <c r="K673" s="1"/>
    </row>
    <row r="674" spans="11:11" ht="15.75" customHeight="1">
      <c r="K674" s="1"/>
    </row>
    <row r="675" spans="11:11" ht="15.75" customHeight="1">
      <c r="K675" s="1"/>
    </row>
    <row r="676" spans="11:11" ht="15.75" customHeight="1">
      <c r="K676" s="1"/>
    </row>
    <row r="677" spans="11:11" ht="15.75" customHeight="1">
      <c r="K677" s="1"/>
    </row>
    <row r="678" spans="11:11" ht="15.75" customHeight="1">
      <c r="K678" s="1"/>
    </row>
    <row r="679" spans="11:11" ht="15.75" customHeight="1">
      <c r="K679" s="1"/>
    </row>
    <row r="680" spans="11:11" ht="15.75" customHeight="1">
      <c r="K680" s="1"/>
    </row>
    <row r="681" spans="11:11" ht="15.75" customHeight="1">
      <c r="K681" s="1"/>
    </row>
    <row r="682" spans="11:11" ht="15.75" customHeight="1">
      <c r="K682" s="1"/>
    </row>
    <row r="683" spans="11:11" ht="15.75" customHeight="1">
      <c r="K683" s="1"/>
    </row>
    <row r="684" spans="11:11" ht="15.75" customHeight="1">
      <c r="K684" s="1"/>
    </row>
    <row r="685" spans="11:11" ht="15.75" customHeight="1">
      <c r="K685" s="1"/>
    </row>
    <row r="686" spans="11:11" ht="15.75" customHeight="1">
      <c r="K686" s="1"/>
    </row>
    <row r="687" spans="11:11" ht="15.75" customHeight="1">
      <c r="K687" s="1"/>
    </row>
    <row r="688" spans="11:11" ht="15.75" customHeight="1">
      <c r="K688" s="1"/>
    </row>
    <row r="689" spans="11:11" ht="15.75" customHeight="1">
      <c r="K689" s="1"/>
    </row>
    <row r="690" spans="11:11" ht="15.75" customHeight="1">
      <c r="K690" s="1"/>
    </row>
    <row r="691" spans="11:11" ht="15.75" customHeight="1">
      <c r="K691" s="1"/>
    </row>
    <row r="692" spans="11:11" ht="15.75" customHeight="1">
      <c r="K692" s="1"/>
    </row>
    <row r="693" spans="11:11" ht="15.75" customHeight="1">
      <c r="K693" s="1"/>
    </row>
    <row r="694" spans="11:11" ht="15.75" customHeight="1">
      <c r="K694" s="1"/>
    </row>
    <row r="695" spans="11:11" ht="15.75" customHeight="1">
      <c r="K695" s="1"/>
    </row>
    <row r="696" spans="11:11" ht="15.75" customHeight="1">
      <c r="K696" s="1"/>
    </row>
    <row r="697" spans="11:11" ht="15.75" customHeight="1">
      <c r="K697" s="1"/>
    </row>
    <row r="698" spans="11:11" ht="15.75" customHeight="1">
      <c r="K698" s="1"/>
    </row>
    <row r="699" spans="11:11" ht="15.75" customHeight="1">
      <c r="K699" s="1"/>
    </row>
    <row r="700" spans="11:11" ht="15.75" customHeight="1">
      <c r="K700" s="1"/>
    </row>
    <row r="701" spans="11:11" ht="15.75" customHeight="1">
      <c r="K701" s="1"/>
    </row>
    <row r="702" spans="11:11" ht="15.75" customHeight="1">
      <c r="K702" s="1"/>
    </row>
    <row r="703" spans="11:11" ht="15.75" customHeight="1">
      <c r="K703" s="1"/>
    </row>
    <row r="704" spans="11:11" ht="15.75" customHeight="1">
      <c r="K704" s="1"/>
    </row>
    <row r="705" spans="11:11" ht="15.75" customHeight="1">
      <c r="K705" s="1"/>
    </row>
    <row r="706" spans="11:11" ht="15.75" customHeight="1">
      <c r="K706" s="1"/>
    </row>
    <row r="707" spans="11:11" ht="15.75" customHeight="1">
      <c r="K707" s="1"/>
    </row>
    <row r="708" spans="11:11" ht="15.75" customHeight="1">
      <c r="K708" s="1"/>
    </row>
    <row r="709" spans="11:11" ht="15.75" customHeight="1">
      <c r="K709" s="1"/>
    </row>
    <row r="710" spans="11:11" ht="15.75" customHeight="1">
      <c r="K710" s="1"/>
    </row>
    <row r="711" spans="11:11" ht="15.75" customHeight="1">
      <c r="K711" s="1"/>
    </row>
    <row r="712" spans="11:11" ht="15.75" customHeight="1">
      <c r="K712" s="1"/>
    </row>
    <row r="713" spans="11:11" ht="15.75" customHeight="1">
      <c r="K713" s="1"/>
    </row>
    <row r="714" spans="11:11" ht="15.75" customHeight="1">
      <c r="K714" s="1"/>
    </row>
    <row r="715" spans="11:11" ht="15.75" customHeight="1">
      <c r="K715" s="1"/>
    </row>
    <row r="716" spans="11:11" ht="15.75" customHeight="1">
      <c r="K716" s="1"/>
    </row>
    <row r="717" spans="11:11" ht="15.75" customHeight="1">
      <c r="K717" s="1"/>
    </row>
    <row r="718" spans="11:11" ht="15.75" customHeight="1">
      <c r="K718" s="1"/>
    </row>
    <row r="719" spans="11:11" ht="15.75" customHeight="1">
      <c r="K719" s="1"/>
    </row>
    <row r="720" spans="11:11" ht="15.75" customHeight="1">
      <c r="K720" s="1"/>
    </row>
    <row r="721" spans="11:11" ht="15.75" customHeight="1">
      <c r="K721" s="1"/>
    </row>
    <row r="722" spans="11:11" ht="15.75" customHeight="1">
      <c r="K722" s="1"/>
    </row>
    <row r="723" spans="11:11" ht="15.75" customHeight="1">
      <c r="K723" s="1"/>
    </row>
    <row r="724" spans="11:11" ht="15.75" customHeight="1">
      <c r="K724" s="1"/>
    </row>
    <row r="725" spans="11:11" ht="15.75" customHeight="1">
      <c r="K725" s="1"/>
    </row>
    <row r="726" spans="11:11" ht="15.75" customHeight="1">
      <c r="K726" s="1"/>
    </row>
    <row r="727" spans="11:11" ht="15.75" customHeight="1">
      <c r="K727" s="1"/>
    </row>
    <row r="728" spans="11:11" ht="15.75" customHeight="1">
      <c r="K728" s="1"/>
    </row>
    <row r="729" spans="11:11" ht="15.75" customHeight="1">
      <c r="K729" s="1"/>
    </row>
    <row r="730" spans="11:11" ht="15.75" customHeight="1">
      <c r="K730" s="1"/>
    </row>
    <row r="731" spans="11:11" ht="15.75" customHeight="1">
      <c r="K731" s="1"/>
    </row>
    <row r="732" spans="11:11" ht="15.75" customHeight="1">
      <c r="K732" s="1"/>
    </row>
    <row r="733" spans="11:11" ht="15.75" customHeight="1">
      <c r="K733" s="1"/>
    </row>
    <row r="734" spans="11:11" ht="15.75" customHeight="1">
      <c r="K734" s="1"/>
    </row>
    <row r="735" spans="11:11" ht="15.75" customHeight="1">
      <c r="K735" s="1"/>
    </row>
    <row r="736" spans="11:11" ht="15.75" customHeight="1">
      <c r="K736" s="1"/>
    </row>
    <row r="737" spans="11:11" ht="15.75" customHeight="1">
      <c r="K737" s="1"/>
    </row>
    <row r="738" spans="11:11" ht="15.75" customHeight="1">
      <c r="K738" s="1"/>
    </row>
    <row r="739" spans="11:11" ht="15.75" customHeight="1">
      <c r="K739" s="1"/>
    </row>
    <row r="740" spans="11:11" ht="15.75" customHeight="1">
      <c r="K740" s="1"/>
    </row>
    <row r="741" spans="11:11" ht="15.75" customHeight="1">
      <c r="K741" s="1"/>
    </row>
    <row r="742" spans="11:11" ht="15.75" customHeight="1">
      <c r="K742" s="1"/>
    </row>
    <row r="743" spans="11:11" ht="15.75" customHeight="1">
      <c r="K743" s="1"/>
    </row>
    <row r="744" spans="11:11" ht="15.75" customHeight="1">
      <c r="K744" s="1"/>
    </row>
    <row r="745" spans="11:11" ht="15.75" customHeight="1">
      <c r="K745" s="1"/>
    </row>
    <row r="746" spans="11:11" ht="15.75" customHeight="1">
      <c r="K746" s="1"/>
    </row>
    <row r="747" spans="11:11" ht="15.75" customHeight="1">
      <c r="K747" s="1"/>
    </row>
    <row r="748" spans="11:11" ht="15.75" customHeight="1">
      <c r="K748" s="1"/>
    </row>
    <row r="749" spans="11:11" ht="15.75" customHeight="1">
      <c r="K749" s="1"/>
    </row>
    <row r="750" spans="11:11" ht="15.75" customHeight="1">
      <c r="K750" s="1"/>
    </row>
    <row r="751" spans="11:11" ht="15.75" customHeight="1">
      <c r="K751" s="1"/>
    </row>
    <row r="752" spans="11:11" ht="15.75" customHeight="1">
      <c r="K752" s="1"/>
    </row>
    <row r="753" spans="11:11" ht="15.75" customHeight="1">
      <c r="K753" s="1"/>
    </row>
    <row r="754" spans="11:11" ht="15.75" customHeight="1">
      <c r="K754" s="1"/>
    </row>
    <row r="755" spans="11:11" ht="15.75" customHeight="1">
      <c r="K755" s="1"/>
    </row>
    <row r="756" spans="11:11" ht="15.75" customHeight="1">
      <c r="K756" s="1"/>
    </row>
    <row r="757" spans="11:11" ht="15.75" customHeight="1">
      <c r="K757" s="1"/>
    </row>
    <row r="758" spans="11:11" ht="15.75" customHeight="1">
      <c r="K758" s="1"/>
    </row>
    <row r="759" spans="11:11" ht="15.75" customHeight="1">
      <c r="K759" s="1"/>
    </row>
    <row r="760" spans="11:11" ht="15.75" customHeight="1">
      <c r="K760" s="1"/>
    </row>
    <row r="761" spans="11:11" ht="15.75" customHeight="1">
      <c r="K761" s="1"/>
    </row>
    <row r="762" spans="11:11" ht="15.75" customHeight="1">
      <c r="K762" s="1"/>
    </row>
    <row r="763" spans="11:11" ht="15.75" customHeight="1">
      <c r="K763" s="1"/>
    </row>
    <row r="764" spans="11:11" ht="15.75" customHeight="1">
      <c r="K764" s="1"/>
    </row>
    <row r="765" spans="11:11" ht="15.75" customHeight="1">
      <c r="K765" s="1"/>
    </row>
    <row r="766" spans="11:11" ht="15.75" customHeight="1">
      <c r="K766" s="1"/>
    </row>
    <row r="767" spans="11:11" ht="15.75" customHeight="1">
      <c r="K767" s="1"/>
    </row>
    <row r="768" spans="11:11" ht="15.75" customHeight="1">
      <c r="K768" s="1"/>
    </row>
    <row r="769" spans="11:11" ht="15.75" customHeight="1">
      <c r="K769" s="1"/>
    </row>
    <row r="770" spans="11:11" ht="15.75" customHeight="1">
      <c r="K770" s="1"/>
    </row>
    <row r="771" spans="11:11" ht="15.75" customHeight="1">
      <c r="K771" s="1"/>
    </row>
    <row r="772" spans="11:11" ht="15.75" customHeight="1">
      <c r="K772" s="1"/>
    </row>
    <row r="773" spans="11:11" ht="15.75" customHeight="1">
      <c r="K773" s="1"/>
    </row>
    <row r="774" spans="11:11" ht="15.75" customHeight="1">
      <c r="K774" s="1"/>
    </row>
    <row r="775" spans="11:11" ht="15.75" customHeight="1">
      <c r="K775" s="1"/>
    </row>
    <row r="776" spans="11:11" ht="15.75" customHeight="1">
      <c r="K776" s="1"/>
    </row>
    <row r="777" spans="11:11" ht="15.75" customHeight="1">
      <c r="K777" s="1"/>
    </row>
    <row r="778" spans="11:11" ht="15.75" customHeight="1">
      <c r="K778" s="1"/>
    </row>
    <row r="779" spans="11:11" ht="15.75" customHeight="1">
      <c r="K779" s="1"/>
    </row>
    <row r="780" spans="11:11" ht="15.75" customHeight="1">
      <c r="K780" s="1"/>
    </row>
    <row r="781" spans="11:11" ht="15.75" customHeight="1">
      <c r="K781" s="1"/>
    </row>
    <row r="782" spans="11:11" ht="15.75" customHeight="1">
      <c r="K782" s="1"/>
    </row>
    <row r="783" spans="11:11" ht="15.75" customHeight="1">
      <c r="K783" s="1"/>
    </row>
    <row r="784" spans="11:11" ht="15.75" customHeight="1">
      <c r="K784" s="1"/>
    </row>
    <row r="785" spans="11:11" ht="15.75" customHeight="1">
      <c r="K785" s="1"/>
    </row>
    <row r="786" spans="11:11" ht="15.75" customHeight="1">
      <c r="K786" s="1"/>
    </row>
    <row r="787" spans="11:11" ht="15.75" customHeight="1">
      <c r="K787" s="1"/>
    </row>
    <row r="788" spans="11:11" ht="15.75" customHeight="1">
      <c r="K788" s="1"/>
    </row>
    <row r="789" spans="11:11" ht="15.75" customHeight="1">
      <c r="K789" s="1"/>
    </row>
    <row r="790" spans="11:11" ht="15.75" customHeight="1">
      <c r="K790" s="1"/>
    </row>
    <row r="791" spans="11:11" ht="15.75" customHeight="1">
      <c r="K791" s="1"/>
    </row>
    <row r="792" spans="11:11" ht="15.75" customHeight="1">
      <c r="K792" s="1"/>
    </row>
    <row r="793" spans="11:11" ht="15.75" customHeight="1">
      <c r="K793" s="1"/>
    </row>
    <row r="794" spans="11:11" ht="15.75" customHeight="1">
      <c r="K794" s="1"/>
    </row>
    <row r="795" spans="11:11" ht="15.75" customHeight="1">
      <c r="K795" s="1"/>
    </row>
    <row r="796" spans="11:11" ht="15.75" customHeight="1">
      <c r="K796" s="1"/>
    </row>
    <row r="797" spans="11:11" ht="15.75" customHeight="1">
      <c r="K797" s="1"/>
    </row>
    <row r="798" spans="11:11" ht="15.75" customHeight="1">
      <c r="K798" s="1"/>
    </row>
    <row r="799" spans="11:11" ht="15.75" customHeight="1">
      <c r="K799" s="1"/>
    </row>
    <row r="800" spans="11:11" ht="15.75" customHeight="1">
      <c r="K800" s="1"/>
    </row>
    <row r="801" spans="11:11" ht="15.75" customHeight="1">
      <c r="K801" s="1"/>
    </row>
    <row r="802" spans="11:11" ht="15.75" customHeight="1">
      <c r="K802" s="1"/>
    </row>
    <row r="803" spans="11:11" ht="15.75" customHeight="1">
      <c r="K803" s="1"/>
    </row>
    <row r="804" spans="11:11" ht="15.75" customHeight="1">
      <c r="K804" s="1"/>
    </row>
    <row r="805" spans="11:11" ht="15.75" customHeight="1">
      <c r="K805" s="1"/>
    </row>
    <row r="806" spans="11:11" ht="15.75" customHeight="1">
      <c r="K806" s="1"/>
    </row>
    <row r="807" spans="11:11" ht="15.75" customHeight="1">
      <c r="K807" s="1"/>
    </row>
    <row r="808" spans="11:11" ht="15.75" customHeight="1">
      <c r="K808" s="1"/>
    </row>
    <row r="809" spans="11:11" ht="15.75" customHeight="1">
      <c r="K809" s="1"/>
    </row>
    <row r="810" spans="11:11" ht="15.75" customHeight="1">
      <c r="K810" s="1"/>
    </row>
    <row r="811" spans="11:11" ht="15.75" customHeight="1">
      <c r="K811" s="1"/>
    </row>
    <row r="812" spans="11:11" ht="15.75" customHeight="1">
      <c r="K812" s="1"/>
    </row>
    <row r="813" spans="11:11" ht="15.75" customHeight="1">
      <c r="K813" s="1"/>
    </row>
    <row r="814" spans="11:11" ht="15.75" customHeight="1">
      <c r="K814" s="1"/>
    </row>
    <row r="815" spans="11:11" ht="15.75" customHeight="1">
      <c r="K815" s="1"/>
    </row>
    <row r="816" spans="11:11" ht="15.75" customHeight="1">
      <c r="K816" s="1"/>
    </row>
    <row r="817" spans="11:11" ht="15.75" customHeight="1">
      <c r="K817" s="1"/>
    </row>
    <row r="818" spans="11:11" ht="15.75" customHeight="1">
      <c r="K818" s="1"/>
    </row>
    <row r="819" spans="11:11" ht="15.75" customHeight="1">
      <c r="K819" s="1"/>
    </row>
    <row r="820" spans="11:11" ht="15.75" customHeight="1">
      <c r="K820" s="1"/>
    </row>
    <row r="821" spans="11:11" ht="15.75" customHeight="1">
      <c r="K821" s="1"/>
    </row>
    <row r="822" spans="11:11" ht="15.75" customHeight="1">
      <c r="K822" s="1"/>
    </row>
    <row r="823" spans="11:11" ht="15.75" customHeight="1">
      <c r="K823" s="1"/>
    </row>
    <row r="824" spans="11:11" ht="15.75" customHeight="1">
      <c r="K824" s="1"/>
    </row>
    <row r="825" spans="11:11" ht="15.75" customHeight="1">
      <c r="K825" s="1"/>
    </row>
    <row r="826" spans="11:11" ht="15.75" customHeight="1">
      <c r="K826" s="1"/>
    </row>
    <row r="827" spans="11:11" ht="15.75" customHeight="1">
      <c r="K827" s="1"/>
    </row>
    <row r="828" spans="11:11" ht="15.75" customHeight="1">
      <c r="K828" s="1"/>
    </row>
    <row r="829" spans="11:11" ht="15.75" customHeight="1">
      <c r="K829" s="1"/>
    </row>
    <row r="830" spans="11:11" ht="15.75" customHeight="1">
      <c r="K830" s="1"/>
    </row>
    <row r="831" spans="11:11" ht="15.75" customHeight="1">
      <c r="K831" s="1"/>
    </row>
    <row r="832" spans="11:11" ht="15.75" customHeight="1">
      <c r="K832" s="1"/>
    </row>
    <row r="833" spans="11:11" ht="15.75" customHeight="1">
      <c r="K833" s="1"/>
    </row>
    <row r="834" spans="11:11" ht="15.75" customHeight="1">
      <c r="K834" s="1"/>
    </row>
    <row r="835" spans="11:11" ht="15.75" customHeight="1">
      <c r="K835" s="1"/>
    </row>
    <row r="836" spans="11:11" ht="15.75" customHeight="1">
      <c r="K836" s="1"/>
    </row>
    <row r="837" spans="11:11" ht="15.75" customHeight="1">
      <c r="K837" s="1"/>
    </row>
    <row r="838" spans="11:11" ht="15.75" customHeight="1">
      <c r="K838" s="1"/>
    </row>
    <row r="839" spans="11:11" ht="15.75" customHeight="1">
      <c r="K839" s="1"/>
    </row>
    <row r="840" spans="11:11" ht="15.75" customHeight="1">
      <c r="K840" s="1"/>
    </row>
    <row r="841" spans="11:11" ht="15.75" customHeight="1">
      <c r="K841" s="1"/>
    </row>
    <row r="842" spans="11:11" ht="15.75" customHeight="1">
      <c r="K842" s="1"/>
    </row>
    <row r="843" spans="11:11" ht="15.75" customHeight="1">
      <c r="K843" s="1"/>
    </row>
    <row r="844" spans="11:11" ht="15.75" customHeight="1">
      <c r="K844" s="1"/>
    </row>
    <row r="845" spans="11:11" ht="15.75" customHeight="1">
      <c r="K845" s="1"/>
    </row>
    <row r="846" spans="11:11" ht="15.75" customHeight="1">
      <c r="K846" s="1"/>
    </row>
    <row r="847" spans="11:11" ht="15.75" customHeight="1">
      <c r="K847" s="1"/>
    </row>
    <row r="848" spans="11:11" ht="15.75" customHeight="1">
      <c r="K848" s="1"/>
    </row>
    <row r="849" spans="11:11" ht="15.75" customHeight="1">
      <c r="K849" s="1"/>
    </row>
    <row r="850" spans="11:11" ht="15.75" customHeight="1">
      <c r="K850" s="1"/>
    </row>
    <row r="851" spans="11:11" ht="15.75" customHeight="1">
      <c r="K851" s="1"/>
    </row>
    <row r="852" spans="11:11" ht="15.75" customHeight="1">
      <c r="K852" s="1"/>
    </row>
    <row r="853" spans="11:11" ht="15.75" customHeight="1">
      <c r="K853" s="1"/>
    </row>
    <row r="854" spans="11:11" ht="15.75" customHeight="1">
      <c r="K854" s="1"/>
    </row>
    <row r="855" spans="11:11" ht="15.75" customHeight="1">
      <c r="K855" s="1"/>
    </row>
    <row r="856" spans="11:11" ht="15.75" customHeight="1">
      <c r="K856" s="1"/>
    </row>
    <row r="857" spans="11:11" ht="15.75" customHeight="1">
      <c r="K857" s="1"/>
    </row>
    <row r="858" spans="11:11" ht="15.75" customHeight="1">
      <c r="K858" s="1"/>
    </row>
    <row r="859" spans="11:11" ht="15.75" customHeight="1">
      <c r="K859" s="1"/>
    </row>
    <row r="860" spans="11:11" ht="15.75" customHeight="1">
      <c r="K860" s="1"/>
    </row>
    <row r="861" spans="11:11" ht="15.75" customHeight="1">
      <c r="K861" s="1"/>
    </row>
    <row r="862" spans="11:11" ht="15.75" customHeight="1">
      <c r="K862" s="1"/>
    </row>
    <row r="863" spans="11:11" ht="15.75" customHeight="1">
      <c r="K863" s="1"/>
    </row>
    <row r="864" spans="11:11" ht="15.75" customHeight="1">
      <c r="K864" s="1"/>
    </row>
    <row r="865" spans="11:11" ht="15.75" customHeight="1">
      <c r="K865" s="1"/>
    </row>
    <row r="866" spans="11:11" ht="15.75" customHeight="1">
      <c r="K866" s="1"/>
    </row>
    <row r="867" spans="11:11" ht="15.75" customHeight="1">
      <c r="K867" s="1"/>
    </row>
    <row r="868" spans="11:11" ht="15.75" customHeight="1">
      <c r="K868" s="1"/>
    </row>
    <row r="869" spans="11:11" ht="15.75" customHeight="1">
      <c r="K869" s="1"/>
    </row>
    <row r="870" spans="11:11" ht="15.75" customHeight="1">
      <c r="K870" s="1"/>
    </row>
    <row r="871" spans="11:11" ht="15.75" customHeight="1">
      <c r="K871" s="1"/>
    </row>
    <row r="872" spans="11:11" ht="15.75" customHeight="1">
      <c r="K872" s="1"/>
    </row>
    <row r="873" spans="11:11" ht="15.75" customHeight="1">
      <c r="K873" s="1"/>
    </row>
    <row r="874" spans="11:11" ht="15.75" customHeight="1">
      <c r="K874" s="1"/>
    </row>
    <row r="875" spans="11:11" ht="15.75" customHeight="1">
      <c r="K875" s="1"/>
    </row>
    <row r="876" spans="11:11" ht="15.75" customHeight="1">
      <c r="K876" s="1"/>
    </row>
    <row r="877" spans="11:11" ht="15.75" customHeight="1">
      <c r="K877" s="1"/>
    </row>
    <row r="878" spans="11:11" ht="15.75" customHeight="1">
      <c r="K878" s="1"/>
    </row>
    <row r="879" spans="11:11" ht="15.75" customHeight="1">
      <c r="K879" s="1"/>
    </row>
    <row r="880" spans="11:11" ht="15.75" customHeight="1">
      <c r="K880" s="1"/>
    </row>
    <row r="881" spans="11:11" ht="15.75" customHeight="1">
      <c r="K881" s="1"/>
    </row>
    <row r="882" spans="11:11" ht="15.75" customHeight="1">
      <c r="K882" s="1"/>
    </row>
    <row r="883" spans="11:11" ht="15.75" customHeight="1">
      <c r="K883" s="1"/>
    </row>
    <row r="884" spans="11:11" ht="15.75" customHeight="1">
      <c r="K884" s="1"/>
    </row>
    <row r="885" spans="11:11" ht="15.75" customHeight="1">
      <c r="K885" s="1"/>
    </row>
    <row r="886" spans="11:11" ht="15.75" customHeight="1">
      <c r="K886" s="1"/>
    </row>
    <row r="887" spans="11:11" ht="15.75" customHeight="1">
      <c r="K887" s="1"/>
    </row>
    <row r="888" spans="11:11" ht="15.75" customHeight="1">
      <c r="K888" s="1"/>
    </row>
    <row r="889" spans="11:11" ht="15.75" customHeight="1">
      <c r="K889" s="1"/>
    </row>
    <row r="890" spans="11:11" ht="15.75" customHeight="1">
      <c r="K890" s="1"/>
    </row>
    <row r="891" spans="11:11" ht="15.75" customHeight="1">
      <c r="K891" s="1"/>
    </row>
    <row r="892" spans="11:11" ht="15.75" customHeight="1">
      <c r="K892" s="1"/>
    </row>
    <row r="893" spans="11:11" ht="15.75" customHeight="1">
      <c r="K893" s="1"/>
    </row>
    <row r="894" spans="11:11" ht="15.75" customHeight="1">
      <c r="K894" s="1"/>
    </row>
    <row r="895" spans="11:11" ht="15.75" customHeight="1">
      <c r="K895" s="1"/>
    </row>
    <row r="896" spans="11:11" ht="15.75" customHeight="1">
      <c r="K896" s="1"/>
    </row>
    <row r="897" spans="11:11" ht="15.75" customHeight="1">
      <c r="K897" s="1"/>
    </row>
    <row r="898" spans="11:11" ht="15.75" customHeight="1">
      <c r="K898" s="1"/>
    </row>
    <row r="899" spans="11:11" ht="15.75" customHeight="1">
      <c r="K899" s="1"/>
    </row>
    <row r="900" spans="11:11" ht="15.75" customHeight="1">
      <c r="K900" s="1"/>
    </row>
    <row r="901" spans="11:11" ht="15.75" customHeight="1">
      <c r="K901" s="1"/>
    </row>
    <row r="902" spans="11:11" ht="15.75" customHeight="1">
      <c r="K902" s="1"/>
    </row>
    <row r="903" spans="11:11" ht="15.75" customHeight="1">
      <c r="K903" s="1"/>
    </row>
    <row r="904" spans="11:11" ht="15.75" customHeight="1">
      <c r="K904" s="1"/>
    </row>
    <row r="905" spans="11:11" ht="15.75" customHeight="1">
      <c r="K905" s="1"/>
    </row>
    <row r="906" spans="11:11" ht="15.75" customHeight="1">
      <c r="K906" s="1"/>
    </row>
    <row r="907" spans="11:11" ht="15.75" customHeight="1">
      <c r="K907" s="1"/>
    </row>
    <row r="908" spans="11:11" ht="15.75" customHeight="1">
      <c r="K908" s="1"/>
    </row>
    <row r="909" spans="11:11" ht="15.75" customHeight="1">
      <c r="K909" s="1"/>
    </row>
    <row r="910" spans="11:11" ht="15.75" customHeight="1">
      <c r="K910" s="1"/>
    </row>
    <row r="911" spans="11:11" ht="15.75" customHeight="1">
      <c r="K911" s="1"/>
    </row>
    <row r="912" spans="11:11" ht="15.75" customHeight="1">
      <c r="K912" s="1"/>
    </row>
    <row r="913" spans="11:11" ht="15.75" customHeight="1">
      <c r="K913" s="1"/>
    </row>
    <row r="914" spans="11:11" ht="15.75" customHeight="1">
      <c r="K914" s="1"/>
    </row>
    <row r="915" spans="11:11" ht="15.75" customHeight="1">
      <c r="K915" s="1"/>
    </row>
    <row r="916" spans="11:11" ht="15.75" customHeight="1">
      <c r="K916" s="1"/>
    </row>
    <row r="917" spans="11:11" ht="15.75" customHeight="1">
      <c r="K917" s="1"/>
    </row>
    <row r="918" spans="11:11" ht="15.75" customHeight="1">
      <c r="K918" s="1"/>
    </row>
    <row r="919" spans="11:11" ht="15.75" customHeight="1">
      <c r="K919" s="1"/>
    </row>
    <row r="920" spans="11:11" ht="15.75" customHeight="1">
      <c r="K920" s="1"/>
    </row>
    <row r="921" spans="11:11" ht="15.75" customHeight="1">
      <c r="K921" s="1"/>
    </row>
    <row r="922" spans="11:11" ht="15.75" customHeight="1">
      <c r="K922" s="1"/>
    </row>
    <row r="923" spans="11:11" ht="15.75" customHeight="1">
      <c r="K923" s="1"/>
    </row>
    <row r="924" spans="11:11" ht="15.75" customHeight="1">
      <c r="K924" s="1"/>
    </row>
    <row r="925" spans="11:11" ht="15.75" customHeight="1">
      <c r="K925" s="1"/>
    </row>
    <row r="926" spans="11:11" ht="15.75" customHeight="1">
      <c r="K926" s="1"/>
    </row>
    <row r="927" spans="11:11" ht="15.75" customHeight="1">
      <c r="K927" s="1"/>
    </row>
    <row r="928" spans="11:11" ht="15.75" customHeight="1">
      <c r="K928" s="1"/>
    </row>
    <row r="929" spans="11:11" ht="15.75" customHeight="1">
      <c r="K929" s="1"/>
    </row>
    <row r="930" spans="11:11" ht="15.75" customHeight="1">
      <c r="K930" s="1"/>
    </row>
    <row r="931" spans="11:11" ht="15.75" customHeight="1">
      <c r="K931" s="1"/>
    </row>
    <row r="932" spans="11:11" ht="15.75" customHeight="1">
      <c r="K932" s="1"/>
    </row>
    <row r="933" spans="11:11" ht="15.75" customHeight="1">
      <c r="K933" s="1"/>
    </row>
    <row r="934" spans="11:11" ht="15.75" customHeight="1">
      <c r="K934" s="1"/>
    </row>
    <row r="935" spans="11:11" ht="15.75" customHeight="1">
      <c r="K935" s="1"/>
    </row>
    <row r="936" spans="11:11" ht="15.75" customHeight="1">
      <c r="K936" s="1"/>
    </row>
    <row r="937" spans="11:11" ht="15.75" customHeight="1">
      <c r="K937" s="1"/>
    </row>
    <row r="938" spans="11:11" ht="15.75" customHeight="1">
      <c r="K938" s="1"/>
    </row>
    <row r="939" spans="11:11" ht="15.75" customHeight="1">
      <c r="K939" s="1"/>
    </row>
    <row r="940" spans="11:11" ht="15.75" customHeight="1">
      <c r="K940" s="1"/>
    </row>
    <row r="941" spans="11:11" ht="15.75" customHeight="1">
      <c r="K941" s="1"/>
    </row>
    <row r="942" spans="11:11" ht="15.75" customHeight="1">
      <c r="K942" s="1"/>
    </row>
    <row r="943" spans="11:11" ht="15.75" customHeight="1">
      <c r="K943" s="1"/>
    </row>
    <row r="944" spans="11:11" ht="15.75" customHeight="1">
      <c r="K944" s="1"/>
    </row>
    <row r="945" spans="11:11" ht="15.75" customHeight="1">
      <c r="K945" s="1"/>
    </row>
    <row r="946" spans="11:11" ht="15.75" customHeight="1">
      <c r="K946" s="1"/>
    </row>
    <row r="947" spans="11:11" ht="15.75" customHeight="1">
      <c r="K947" s="1"/>
    </row>
    <row r="948" spans="11:11" ht="15.75" customHeight="1">
      <c r="K948" s="1"/>
    </row>
    <row r="949" spans="11:11" ht="15.75" customHeight="1">
      <c r="K949" s="1"/>
    </row>
    <row r="950" spans="11:11" ht="15.75" customHeight="1">
      <c r="K950" s="1"/>
    </row>
    <row r="951" spans="11:11" ht="15.75" customHeight="1">
      <c r="K951" s="1"/>
    </row>
    <row r="952" spans="11:11" ht="15.75" customHeight="1">
      <c r="K952" s="1"/>
    </row>
    <row r="953" spans="11:11" ht="15.75" customHeight="1">
      <c r="K953" s="1"/>
    </row>
    <row r="954" spans="11:11" ht="15.75" customHeight="1">
      <c r="K954" s="1"/>
    </row>
    <row r="955" spans="11:11" ht="15.75" customHeight="1">
      <c r="K955" s="1"/>
    </row>
    <row r="956" spans="11:11" ht="15.75" customHeight="1">
      <c r="K956" s="1"/>
    </row>
    <row r="957" spans="11:11" ht="15.75" customHeight="1">
      <c r="K957" s="1"/>
    </row>
    <row r="958" spans="11:11" ht="15.75" customHeight="1">
      <c r="K958" s="1"/>
    </row>
    <row r="959" spans="11:11" ht="15.75" customHeight="1">
      <c r="K959" s="1"/>
    </row>
    <row r="960" spans="11:11" ht="15.75" customHeight="1">
      <c r="K960" s="1"/>
    </row>
    <row r="961" spans="11:11" ht="15.75" customHeight="1">
      <c r="K961" s="1"/>
    </row>
    <row r="962" spans="11:11" ht="15.75" customHeight="1">
      <c r="K962" s="1"/>
    </row>
    <row r="963" spans="11:11" ht="15.75" customHeight="1">
      <c r="K963" s="1"/>
    </row>
    <row r="964" spans="11:11" ht="15.75" customHeight="1">
      <c r="K964" s="1"/>
    </row>
    <row r="965" spans="11:11" ht="15.75" customHeight="1">
      <c r="K965" s="1"/>
    </row>
    <row r="966" spans="11:11" ht="15.75" customHeight="1">
      <c r="K966" s="1"/>
    </row>
    <row r="967" spans="11:11" ht="15.75" customHeight="1">
      <c r="K967" s="1"/>
    </row>
    <row r="968" spans="11:11" ht="15.75" customHeight="1">
      <c r="K968" s="1"/>
    </row>
    <row r="969" spans="11:11" ht="15.75" customHeight="1">
      <c r="K969" s="1"/>
    </row>
    <row r="970" spans="11:11" ht="15.75" customHeight="1">
      <c r="K970" s="1"/>
    </row>
    <row r="971" spans="11:11" ht="15.75" customHeight="1">
      <c r="K971" s="1"/>
    </row>
    <row r="972" spans="11:11" ht="15.75" customHeight="1">
      <c r="K972" s="1"/>
    </row>
    <row r="973" spans="11:11" ht="15.75" customHeight="1">
      <c r="K973" s="1"/>
    </row>
    <row r="974" spans="11:11" ht="15.75" customHeight="1">
      <c r="K974" s="1"/>
    </row>
    <row r="975" spans="11:11" ht="15.75" customHeight="1">
      <c r="K975" s="1"/>
    </row>
    <row r="976" spans="11:11" ht="15.75" customHeight="1">
      <c r="K976" s="1"/>
    </row>
    <row r="977" spans="11:11" ht="15.75" customHeight="1">
      <c r="K977" s="1"/>
    </row>
    <row r="978" spans="11:11" ht="15.75" customHeight="1">
      <c r="K978" s="1"/>
    </row>
    <row r="979" spans="11:11" ht="15.75" customHeight="1">
      <c r="K979" s="1"/>
    </row>
    <row r="980" spans="11:11" ht="15.75" customHeight="1">
      <c r="K980" s="1"/>
    </row>
    <row r="981" spans="11:11" ht="15.75" customHeight="1">
      <c r="K981" s="1"/>
    </row>
    <row r="982" spans="11:11" ht="15.75" customHeight="1">
      <c r="K982" s="1"/>
    </row>
    <row r="983" spans="11:11" ht="15.75" customHeight="1">
      <c r="K983" s="1"/>
    </row>
    <row r="984" spans="11:11" ht="15.75" customHeight="1">
      <c r="K984" s="1"/>
    </row>
    <row r="985" spans="11:11" ht="15.75" customHeight="1">
      <c r="K985" s="1"/>
    </row>
    <row r="986" spans="11:11" ht="15.75" customHeight="1">
      <c r="K986" s="1"/>
    </row>
    <row r="987" spans="11:11" ht="15.75" customHeight="1">
      <c r="K987" s="1"/>
    </row>
    <row r="988" spans="11:11" ht="15.75" customHeight="1">
      <c r="K988" s="1"/>
    </row>
    <row r="989" spans="11:11" ht="15.75" customHeight="1">
      <c r="K989" s="1"/>
    </row>
    <row r="990" spans="11:11" ht="15.75" customHeight="1">
      <c r="K990" s="1"/>
    </row>
    <row r="991" spans="11:11" ht="15.75" customHeight="1">
      <c r="K991" s="1"/>
    </row>
    <row r="992" spans="11:11" ht="15.75" customHeight="1">
      <c r="K992" s="1"/>
    </row>
    <row r="993" spans="11:11" ht="15.75" customHeight="1">
      <c r="K993" s="1"/>
    </row>
    <row r="994" spans="11:11" ht="15.75" customHeight="1">
      <c r="K994" s="1"/>
    </row>
    <row r="995" spans="11:11" ht="15.75" customHeight="1">
      <c r="K995" s="1"/>
    </row>
    <row r="996" spans="11:11" ht="15.75" customHeight="1">
      <c r="K996" s="1"/>
    </row>
    <row r="997" spans="11:11" ht="15.75" customHeight="1">
      <c r="K997" s="1"/>
    </row>
    <row r="998" spans="11:11" ht="15.75" customHeight="1">
      <c r="K998" s="1"/>
    </row>
    <row r="999" spans="11:11" ht="15.75" customHeight="1">
      <c r="K999" s="1"/>
    </row>
    <row r="1000" spans="11:11" ht="15.75" customHeight="1">
      <c r="K1000" s="1"/>
    </row>
    <row r="1001" spans="11:11" ht="15.75" customHeight="1">
      <c r="K1001" s="1"/>
    </row>
    <row r="1002" spans="11:11" ht="15.75" customHeight="1">
      <c r="K1002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D25 B27:D58" numberStoredAsText="1"/>
    <ignoredError sqref="F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F1002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B6" sqref="B6"/>
    </sheetView>
  </sheetViews>
  <sheetFormatPr baseColWidth="10" defaultColWidth="14.42578125" defaultRowHeight="15" customHeight="1"/>
  <cols>
    <col min="1" max="1" width="2" customWidth="1"/>
    <col min="2" max="2" width="6.28515625" customWidth="1"/>
    <col min="3" max="3" width="6.42578125" customWidth="1"/>
    <col min="4" max="4" width="6.7109375" customWidth="1"/>
    <col min="5" max="5" width="85.28515625" customWidth="1"/>
    <col min="6" max="6" width="18.42578125" customWidth="1"/>
    <col min="7" max="8" width="16.28515625" customWidth="1"/>
    <col min="9" max="9" width="14.85546875" customWidth="1"/>
    <col min="10" max="10" width="16.85546875" customWidth="1"/>
    <col min="11" max="11" width="15.5703125" customWidth="1"/>
    <col min="12" max="12" width="17" customWidth="1"/>
    <col min="13" max="13" width="14.7109375" customWidth="1"/>
    <col min="14" max="14" width="15.140625" customWidth="1"/>
    <col min="15" max="15" width="16.140625" customWidth="1"/>
    <col min="16" max="16" width="15.140625" customWidth="1"/>
    <col min="17" max="17" width="16" customWidth="1"/>
    <col min="18" max="19" width="20.5703125" customWidth="1"/>
    <col min="20" max="20" width="16.5703125" customWidth="1"/>
    <col min="21" max="21" width="16.28515625" customWidth="1"/>
    <col min="22" max="22" width="18" customWidth="1"/>
    <col min="23" max="23" width="16.5703125" customWidth="1"/>
    <col min="24" max="24" width="19.5703125" customWidth="1"/>
    <col min="25" max="25" width="13.7109375" customWidth="1"/>
    <col min="26" max="27" width="16.28515625" customWidth="1"/>
    <col min="28" max="28" width="15.85546875" hidden="1" customWidth="1"/>
    <col min="29" max="29" width="16.5703125" hidden="1" customWidth="1"/>
    <col min="30" max="30" width="20.140625" hidden="1" customWidth="1"/>
  </cols>
  <sheetData>
    <row r="1" spans="1:30">
      <c r="F1" s="1"/>
      <c r="N1" s="1"/>
      <c r="P1" s="1"/>
      <c r="Q1" s="1"/>
      <c r="S1" s="1"/>
      <c r="U1" s="1"/>
      <c r="V1" s="1"/>
      <c r="W1" s="1"/>
      <c r="X1" s="1"/>
      <c r="Y1" s="1"/>
      <c r="Z1" s="1"/>
      <c r="AA1" s="1"/>
      <c r="AB1" s="1"/>
      <c r="AC1" s="1"/>
    </row>
    <row r="2" spans="1:30">
      <c r="B2" s="313"/>
      <c r="C2" s="314"/>
      <c r="D2" s="1"/>
      <c r="E2" s="43" t="s">
        <v>0</v>
      </c>
      <c r="F2" s="14"/>
      <c r="G2" s="14"/>
      <c r="H2" s="14"/>
      <c r="I2" s="14"/>
      <c r="J2" s="3"/>
      <c r="K2" s="1"/>
      <c r="L2" s="1"/>
      <c r="M2" s="1"/>
      <c r="N2" s="1"/>
      <c r="O2" s="1"/>
      <c r="P2" s="1"/>
      <c r="Q2" s="1"/>
      <c r="S2" s="1"/>
      <c r="U2" s="1"/>
      <c r="V2" s="1"/>
      <c r="W2" s="1"/>
      <c r="X2" s="1"/>
      <c r="Y2" s="1"/>
      <c r="Z2" s="1"/>
      <c r="AA2" s="1"/>
      <c r="AB2" s="1"/>
      <c r="AC2" s="1"/>
    </row>
    <row r="3" spans="1:30">
      <c r="B3" s="313"/>
      <c r="C3" s="314"/>
      <c r="D3" s="1"/>
      <c r="E3" s="44" t="s">
        <v>106</v>
      </c>
      <c r="F3" s="1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S3" s="1"/>
      <c r="U3" s="1"/>
      <c r="V3" s="1"/>
      <c r="W3" s="1"/>
      <c r="X3" s="1"/>
      <c r="Y3" s="1"/>
      <c r="Z3" s="1"/>
      <c r="AA3" s="1"/>
      <c r="AB3" s="1"/>
      <c r="AC3" s="1"/>
    </row>
    <row r="4" spans="1:30">
      <c r="B4" s="1"/>
      <c r="C4" s="1"/>
      <c r="D4" s="1"/>
      <c r="E4" s="44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U4" s="1"/>
      <c r="V4" s="45"/>
      <c r="W4" s="45"/>
      <c r="X4" s="45"/>
      <c r="Y4" s="45"/>
      <c r="Z4" s="45"/>
      <c r="AA4" s="45"/>
      <c r="AB4" s="1"/>
      <c r="AC4" s="1"/>
    </row>
    <row r="5" spans="1:30">
      <c r="B5" s="1"/>
      <c r="C5" s="6"/>
      <c r="D5" s="6"/>
      <c r="E5" s="43" t="s">
        <v>3</v>
      </c>
      <c r="F5" s="46">
        <f>+F11-F31</f>
        <v>0</v>
      </c>
      <c r="G5" s="47"/>
      <c r="H5" s="47"/>
      <c r="I5" s="47"/>
      <c r="J5" s="47"/>
      <c r="K5" s="47"/>
      <c r="L5" s="47"/>
      <c r="M5" s="48"/>
      <c r="N5" s="48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30">
      <c r="B6" s="1"/>
      <c r="C6" s="1"/>
      <c r="D6" s="1"/>
      <c r="E6" s="1"/>
      <c r="F6" s="49">
        <f>+F11-F31</f>
        <v>0</v>
      </c>
      <c r="H6" s="47"/>
      <c r="I6" s="47"/>
      <c r="J6" s="47"/>
      <c r="K6" s="47"/>
      <c r="L6" s="47"/>
      <c r="M6" s="47"/>
      <c r="N6" s="47"/>
      <c r="O6" s="47"/>
      <c r="P6" s="48"/>
      <c r="Q6" s="48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</row>
    <row r="7" spans="1:30">
      <c r="A7" s="1"/>
      <c r="B7" s="317" t="s">
        <v>4</v>
      </c>
      <c r="C7" s="320" t="s">
        <v>107</v>
      </c>
      <c r="D7" s="320" t="s">
        <v>5</v>
      </c>
      <c r="E7" s="320" t="s">
        <v>108</v>
      </c>
      <c r="F7" s="323" t="s">
        <v>109</v>
      </c>
      <c r="G7" s="51" t="s">
        <v>110</v>
      </c>
      <c r="H7" s="52" t="s">
        <v>110</v>
      </c>
      <c r="I7" s="52" t="s">
        <v>111</v>
      </c>
      <c r="J7" s="53" t="s">
        <v>111</v>
      </c>
      <c r="K7" s="53" t="s">
        <v>112</v>
      </c>
      <c r="L7" s="54" t="s">
        <v>112</v>
      </c>
      <c r="M7" s="52" t="s">
        <v>112</v>
      </c>
      <c r="N7" s="53" t="s">
        <v>113</v>
      </c>
      <c r="O7" s="53" t="s">
        <v>114</v>
      </c>
      <c r="P7" s="53" t="s">
        <v>114</v>
      </c>
      <c r="Q7" s="52" t="s">
        <v>114</v>
      </c>
      <c r="R7" s="53" t="s">
        <v>115</v>
      </c>
      <c r="S7" s="53" t="s">
        <v>116</v>
      </c>
      <c r="T7" s="53" t="s">
        <v>116</v>
      </c>
      <c r="U7" s="53" t="s">
        <v>116</v>
      </c>
      <c r="V7" s="52" t="s">
        <v>116</v>
      </c>
      <c r="W7" s="454" t="s">
        <v>116</v>
      </c>
      <c r="X7" s="53" t="s">
        <v>113</v>
      </c>
      <c r="Y7" s="53" t="s">
        <v>116</v>
      </c>
      <c r="Z7" s="436" t="s">
        <v>117</v>
      </c>
      <c r="AA7" s="56" t="s">
        <v>117</v>
      </c>
      <c r="AB7" s="454" t="s">
        <v>116</v>
      </c>
      <c r="AC7" s="55" t="s">
        <v>116</v>
      </c>
      <c r="AD7" s="57"/>
    </row>
    <row r="8" spans="1:30">
      <c r="A8" s="1"/>
      <c r="B8" s="318"/>
      <c r="C8" s="321"/>
      <c r="D8" s="321"/>
      <c r="E8" s="321"/>
      <c r="F8" s="324"/>
      <c r="G8" s="58" t="s">
        <v>118</v>
      </c>
      <c r="H8" s="59" t="s">
        <v>119</v>
      </c>
      <c r="I8" s="60" t="s">
        <v>120</v>
      </c>
      <c r="J8" s="61" t="s">
        <v>121</v>
      </c>
      <c r="K8" s="61" t="s">
        <v>122</v>
      </c>
      <c r="L8" s="62" t="s">
        <v>123</v>
      </c>
      <c r="M8" s="60" t="s">
        <v>124</v>
      </c>
      <c r="N8" s="61" t="s">
        <v>125</v>
      </c>
      <c r="O8" s="61" t="s">
        <v>126</v>
      </c>
      <c r="P8" s="61" t="s">
        <v>127</v>
      </c>
      <c r="Q8" s="60" t="s">
        <v>128</v>
      </c>
      <c r="R8" s="60" t="s">
        <v>129</v>
      </c>
      <c r="S8" s="61" t="s">
        <v>130</v>
      </c>
      <c r="T8" s="61" t="s">
        <v>131</v>
      </c>
      <c r="U8" s="61" t="s">
        <v>132</v>
      </c>
      <c r="V8" s="60" t="s">
        <v>133</v>
      </c>
      <c r="W8" s="455" t="s">
        <v>134</v>
      </c>
      <c r="X8" s="61" t="s">
        <v>135</v>
      </c>
      <c r="Y8" s="61" t="s">
        <v>136</v>
      </c>
      <c r="Z8" s="437" t="s">
        <v>137</v>
      </c>
      <c r="AA8" s="63" t="s">
        <v>138</v>
      </c>
      <c r="AB8" s="455"/>
      <c r="AC8" s="64"/>
      <c r="AD8" s="65"/>
    </row>
    <row r="9" spans="1:30">
      <c r="B9" s="318"/>
      <c r="C9" s="321"/>
      <c r="D9" s="321"/>
      <c r="E9" s="321"/>
      <c r="F9" s="324"/>
      <c r="G9" s="66" t="s">
        <v>139</v>
      </c>
      <c r="H9" s="60" t="s">
        <v>140</v>
      </c>
      <c r="I9" s="60" t="s">
        <v>141</v>
      </c>
      <c r="J9" s="61" t="s">
        <v>142</v>
      </c>
      <c r="K9" s="61" t="s">
        <v>143</v>
      </c>
      <c r="L9" s="62" t="s">
        <v>144</v>
      </c>
      <c r="M9" s="60" t="s">
        <v>145</v>
      </c>
      <c r="N9" s="61" t="s">
        <v>146</v>
      </c>
      <c r="O9" s="61" t="s">
        <v>147</v>
      </c>
      <c r="P9" s="61" t="s">
        <v>148</v>
      </c>
      <c r="Q9" s="60" t="s">
        <v>149</v>
      </c>
      <c r="R9" s="60" t="s">
        <v>150</v>
      </c>
      <c r="S9" s="67" t="s">
        <v>151</v>
      </c>
      <c r="T9" s="67" t="s">
        <v>152</v>
      </c>
      <c r="U9" s="67" t="s">
        <v>153</v>
      </c>
      <c r="V9" s="68" t="s">
        <v>154</v>
      </c>
      <c r="W9" s="456" t="s">
        <v>155</v>
      </c>
      <c r="X9" s="67" t="s">
        <v>156</v>
      </c>
      <c r="Y9" s="67" t="s">
        <v>157</v>
      </c>
      <c r="Z9" s="438" t="s">
        <v>158</v>
      </c>
      <c r="AA9" s="69"/>
      <c r="AB9" s="456"/>
      <c r="AC9" s="70" t="s">
        <v>159</v>
      </c>
      <c r="AD9" s="71"/>
    </row>
    <row r="10" spans="1:30" ht="29.25" customHeight="1">
      <c r="B10" s="319"/>
      <c r="C10" s="322"/>
      <c r="D10" s="322"/>
      <c r="E10" s="322"/>
      <c r="F10" s="325"/>
      <c r="G10" s="72" t="s">
        <v>160</v>
      </c>
      <c r="H10" s="73" t="s">
        <v>161</v>
      </c>
      <c r="I10" s="73" t="s">
        <v>162</v>
      </c>
      <c r="J10" s="74" t="s">
        <v>163</v>
      </c>
      <c r="K10" s="74" t="s">
        <v>164</v>
      </c>
      <c r="L10" s="75" t="s">
        <v>165</v>
      </c>
      <c r="M10" s="73" t="s">
        <v>166</v>
      </c>
      <c r="N10" s="74" t="s">
        <v>167</v>
      </c>
      <c r="O10" s="76" t="s">
        <v>168</v>
      </c>
      <c r="P10" s="74"/>
      <c r="Q10" s="77" t="s">
        <v>169</v>
      </c>
      <c r="R10" s="74" t="s">
        <v>170</v>
      </c>
      <c r="S10" s="74"/>
      <c r="T10" s="75" t="s">
        <v>171</v>
      </c>
      <c r="U10" s="74"/>
      <c r="V10" s="74"/>
      <c r="W10" s="457" t="s">
        <v>172</v>
      </c>
      <c r="X10" s="74" t="s">
        <v>173</v>
      </c>
      <c r="Y10" s="74" t="s">
        <v>174</v>
      </c>
      <c r="Z10" s="458" t="s">
        <v>175</v>
      </c>
      <c r="AA10" s="79" t="s">
        <v>176</v>
      </c>
      <c r="AB10" s="459" t="s">
        <v>177</v>
      </c>
      <c r="AC10" s="78"/>
      <c r="AD10" s="80"/>
    </row>
    <row r="11" spans="1:30" ht="15.75" customHeight="1">
      <c r="A11" s="81"/>
      <c r="B11" s="82"/>
      <c r="C11" s="83"/>
      <c r="D11" s="83"/>
      <c r="E11" s="84" t="s">
        <v>178</v>
      </c>
      <c r="F11" s="85">
        <f>+F12+F23+F28+F30+F26+F19</f>
        <v>5977911</v>
      </c>
      <c r="G11" s="86"/>
      <c r="H11" s="86"/>
      <c r="I11" s="87"/>
      <c r="J11" s="85"/>
      <c r="K11" s="85"/>
      <c r="L11" s="87"/>
      <c r="M11" s="85"/>
      <c r="N11" s="85"/>
      <c r="O11" s="87"/>
      <c r="P11" s="88"/>
      <c r="Q11" s="88"/>
      <c r="R11" s="85"/>
      <c r="S11" s="86"/>
      <c r="T11" s="86"/>
      <c r="U11" s="86"/>
      <c r="V11" s="89"/>
      <c r="W11" s="87"/>
      <c r="X11" s="90"/>
      <c r="Y11" s="86"/>
      <c r="Z11" s="86"/>
      <c r="AA11" s="86"/>
      <c r="AB11" s="91"/>
      <c r="AC11" s="85"/>
      <c r="AD11" s="86"/>
    </row>
    <row r="12" spans="1:30">
      <c r="A12" s="14"/>
      <c r="B12" s="23" t="s">
        <v>12</v>
      </c>
      <c r="C12" s="92" t="s">
        <v>13</v>
      </c>
      <c r="D12" s="92" t="s">
        <v>14</v>
      </c>
      <c r="E12" s="6" t="s">
        <v>15</v>
      </c>
      <c r="F12" s="93">
        <f>+F13+F15+F17</f>
        <v>0</v>
      </c>
      <c r="G12" s="94"/>
      <c r="H12" s="94"/>
      <c r="I12" s="95"/>
      <c r="J12" s="96"/>
      <c r="K12" s="96"/>
      <c r="L12" s="95"/>
      <c r="M12" s="96"/>
      <c r="N12" s="96"/>
      <c r="O12" s="95"/>
      <c r="P12" s="97"/>
      <c r="Q12" s="98"/>
      <c r="R12" s="96"/>
      <c r="S12" s="94"/>
      <c r="T12" s="94"/>
      <c r="U12" s="94"/>
      <c r="V12" s="94"/>
      <c r="W12" s="95"/>
      <c r="X12" s="99"/>
      <c r="Y12" s="94"/>
      <c r="Z12" s="94"/>
      <c r="AA12" s="94"/>
      <c r="AB12" s="96"/>
      <c r="AC12" s="96"/>
      <c r="AD12" s="94"/>
    </row>
    <row r="13" spans="1:30">
      <c r="B13" s="28"/>
      <c r="C13" s="30" t="s">
        <v>27</v>
      </c>
      <c r="D13" s="30" t="s">
        <v>14</v>
      </c>
      <c r="E13" s="6" t="s">
        <v>179</v>
      </c>
      <c r="F13" s="100">
        <f>+F14</f>
        <v>0</v>
      </c>
      <c r="G13" s="101"/>
      <c r="H13" s="101"/>
      <c r="I13" s="3"/>
      <c r="J13" s="99"/>
      <c r="K13" s="99"/>
      <c r="L13" s="3"/>
      <c r="M13" s="99"/>
      <c r="N13" s="99"/>
      <c r="O13" s="3"/>
      <c r="P13" s="102"/>
      <c r="Q13" s="102"/>
      <c r="R13" s="99"/>
      <c r="S13" s="101"/>
      <c r="T13" s="101"/>
      <c r="U13" s="101"/>
      <c r="V13" s="101"/>
      <c r="W13" s="3"/>
      <c r="X13" s="99"/>
      <c r="Y13" s="101"/>
      <c r="Z13" s="101"/>
      <c r="AA13" s="101"/>
      <c r="AB13" s="99"/>
      <c r="AC13" s="99"/>
      <c r="AD13" s="101"/>
    </row>
    <row r="14" spans="1:30">
      <c r="B14" s="28"/>
      <c r="C14" s="30"/>
      <c r="D14" s="30" t="s">
        <v>180</v>
      </c>
      <c r="E14" s="2" t="s">
        <v>181</v>
      </c>
      <c r="F14" s="100">
        <f>SUM(G14:AJ14)</f>
        <v>0</v>
      </c>
      <c r="G14" s="101"/>
      <c r="H14" s="101"/>
      <c r="I14" s="3"/>
      <c r="J14" s="99"/>
      <c r="K14" s="99"/>
      <c r="L14" s="3"/>
      <c r="M14" s="99"/>
      <c r="N14" s="99"/>
      <c r="O14" s="3"/>
      <c r="P14" s="102"/>
      <c r="Q14" s="102"/>
      <c r="R14" s="99"/>
      <c r="S14" s="101"/>
      <c r="T14" s="101"/>
      <c r="U14" s="101"/>
      <c r="V14" s="101"/>
      <c r="W14" s="3"/>
      <c r="X14" s="99"/>
      <c r="Y14" s="101"/>
      <c r="Z14" s="101"/>
      <c r="AA14" s="101"/>
      <c r="AB14" s="99"/>
      <c r="AC14" s="99"/>
      <c r="AD14" s="101"/>
    </row>
    <row r="15" spans="1:30">
      <c r="B15" s="28"/>
      <c r="C15" s="30" t="s">
        <v>29</v>
      </c>
      <c r="D15" s="30" t="s">
        <v>14</v>
      </c>
      <c r="E15" s="6" t="s">
        <v>182</v>
      </c>
      <c r="F15" s="100">
        <f>+F16</f>
        <v>0</v>
      </c>
      <c r="G15" s="103"/>
      <c r="H15" s="103"/>
      <c r="I15" s="104"/>
      <c r="J15" s="100"/>
      <c r="K15" s="100"/>
      <c r="L15" s="104"/>
      <c r="M15" s="100"/>
      <c r="N15" s="99"/>
      <c r="O15" s="104"/>
      <c r="P15" s="105"/>
      <c r="Q15" s="105"/>
      <c r="R15" s="99"/>
      <c r="S15" s="101"/>
      <c r="T15" s="101"/>
      <c r="U15" s="103"/>
      <c r="V15" s="101"/>
      <c r="W15" s="3"/>
      <c r="X15" s="100"/>
      <c r="Y15" s="103"/>
      <c r="Z15" s="103"/>
      <c r="AA15" s="103"/>
      <c r="AB15" s="100"/>
      <c r="AC15" s="99"/>
      <c r="AD15" s="103"/>
    </row>
    <row r="16" spans="1:30">
      <c r="A16" s="1"/>
      <c r="B16" s="28"/>
      <c r="C16" s="30"/>
      <c r="D16" s="30" t="s">
        <v>18</v>
      </c>
      <c r="E16" s="1" t="s">
        <v>19</v>
      </c>
      <c r="F16" s="100">
        <f>SUM(G16:AI16)</f>
        <v>0</v>
      </c>
      <c r="G16" s="101"/>
      <c r="H16" s="101"/>
      <c r="I16" s="3"/>
      <c r="J16" s="99"/>
      <c r="K16" s="99"/>
      <c r="L16" s="3"/>
      <c r="M16" s="99"/>
      <c r="N16" s="99"/>
      <c r="O16" s="3"/>
      <c r="P16" s="102"/>
      <c r="Q16" s="102"/>
      <c r="R16" s="99"/>
      <c r="S16" s="101"/>
      <c r="T16" s="101"/>
      <c r="U16" s="101"/>
      <c r="V16" s="101"/>
      <c r="W16" s="3"/>
      <c r="X16" s="99"/>
      <c r="Y16" s="101"/>
      <c r="Z16" s="101"/>
      <c r="AA16" s="101"/>
      <c r="AB16" s="99"/>
      <c r="AC16" s="99"/>
      <c r="AD16" s="101"/>
    </row>
    <row r="17" spans="1:31">
      <c r="B17" s="28"/>
      <c r="C17" s="30" t="s">
        <v>21</v>
      </c>
      <c r="D17" s="30" t="s">
        <v>14</v>
      </c>
      <c r="E17" s="2" t="s">
        <v>22</v>
      </c>
      <c r="F17" s="100">
        <f>+F18</f>
        <v>0</v>
      </c>
      <c r="G17" s="103"/>
      <c r="H17" s="103"/>
      <c r="I17" s="104"/>
      <c r="J17" s="100"/>
      <c r="K17" s="100"/>
      <c r="L17" s="104"/>
      <c r="M17" s="100"/>
      <c r="N17" s="100"/>
      <c r="O17" s="104"/>
      <c r="P17" s="105"/>
      <c r="Q17" s="105"/>
      <c r="R17" s="100"/>
      <c r="S17" s="103"/>
      <c r="T17" s="103"/>
      <c r="U17" s="103"/>
      <c r="V17" s="103"/>
      <c r="W17" s="104"/>
      <c r="X17" s="100"/>
      <c r="Y17" s="103"/>
      <c r="Z17" s="103"/>
      <c r="AA17" s="103"/>
      <c r="AB17" s="100"/>
      <c r="AC17" s="100"/>
      <c r="AD17" s="103"/>
    </row>
    <row r="18" spans="1:31" ht="15.75" customHeight="1">
      <c r="B18" s="28"/>
      <c r="C18" s="30"/>
      <c r="D18" s="30" t="s">
        <v>23</v>
      </c>
      <c r="E18" s="2" t="s">
        <v>24</v>
      </c>
      <c r="F18" s="100">
        <f>SUM(G18:AI18)</f>
        <v>0</v>
      </c>
      <c r="G18" s="101"/>
      <c r="H18" s="101"/>
      <c r="I18" s="3"/>
      <c r="J18" s="99"/>
      <c r="K18" s="99"/>
      <c r="L18" s="3"/>
      <c r="M18" s="99"/>
      <c r="N18" s="99"/>
      <c r="O18" s="3"/>
      <c r="P18" s="102"/>
      <c r="Q18" s="102"/>
      <c r="R18" s="99"/>
      <c r="S18" s="101"/>
      <c r="T18" s="101"/>
      <c r="U18" s="101"/>
      <c r="V18" s="101"/>
      <c r="W18" s="3"/>
      <c r="X18" s="99"/>
      <c r="Y18" s="101"/>
      <c r="Z18" s="101"/>
      <c r="AA18" s="101"/>
      <c r="AB18" s="99"/>
      <c r="AC18" s="99"/>
      <c r="AD18" s="101"/>
    </row>
    <row r="19" spans="1:31" ht="15.75" customHeight="1">
      <c r="A19" s="14"/>
      <c r="B19" s="23" t="s">
        <v>25</v>
      </c>
      <c r="C19" s="92"/>
      <c r="D19" s="92"/>
      <c r="E19" s="6" t="s">
        <v>26</v>
      </c>
      <c r="F19" s="93">
        <f>+F20+F21+F22</f>
        <v>162447</v>
      </c>
      <c r="G19" s="94"/>
      <c r="H19" s="94"/>
      <c r="I19" s="95"/>
      <c r="J19" s="96"/>
      <c r="K19" s="106"/>
      <c r="L19" s="107">
        <v>48834</v>
      </c>
      <c r="M19" s="99"/>
      <c r="N19" s="96"/>
      <c r="O19" s="95"/>
      <c r="P19" s="97">
        <f>P22</f>
        <v>356</v>
      </c>
      <c r="Q19" s="97"/>
      <c r="R19" s="96"/>
      <c r="S19" s="94"/>
      <c r="T19" s="94"/>
      <c r="U19" s="101"/>
      <c r="V19" s="94"/>
      <c r="W19" s="95"/>
      <c r="X19" s="99"/>
      <c r="Y19" s="101"/>
      <c r="Z19" s="101"/>
      <c r="AA19" s="101"/>
      <c r="AB19" s="96"/>
      <c r="AC19" s="96"/>
      <c r="AD19" s="101"/>
    </row>
    <row r="20" spans="1:31" ht="15.75" customHeight="1">
      <c r="A20" s="1"/>
      <c r="B20" s="28"/>
      <c r="C20" s="30" t="s">
        <v>27</v>
      </c>
      <c r="D20" s="30"/>
      <c r="E20" s="2" t="s">
        <v>28</v>
      </c>
      <c r="F20" s="100">
        <f>SUM(G20:Y20)</f>
        <v>113257</v>
      </c>
      <c r="G20" s="101"/>
      <c r="H20" s="101"/>
      <c r="I20" s="3"/>
      <c r="J20" s="99"/>
      <c r="K20" s="99"/>
      <c r="L20" s="3"/>
      <c r="M20" s="99"/>
      <c r="N20" s="99"/>
      <c r="O20" s="3"/>
      <c r="P20" s="102"/>
      <c r="Q20" s="102"/>
      <c r="R20" s="99"/>
      <c r="S20" s="101"/>
      <c r="T20" s="101"/>
      <c r="U20" s="101"/>
      <c r="V20" s="101">
        <v>113257</v>
      </c>
      <c r="W20" s="3"/>
      <c r="X20" s="99"/>
      <c r="Y20" s="101"/>
      <c r="Z20" s="101"/>
      <c r="AA20" s="101"/>
      <c r="AB20" s="99"/>
      <c r="AC20" s="99"/>
      <c r="AD20" s="101"/>
    </row>
    <row r="21" spans="1:31" ht="15.75" customHeight="1">
      <c r="A21" s="1"/>
      <c r="B21" s="28"/>
      <c r="C21" s="30" t="s">
        <v>29</v>
      </c>
      <c r="D21" s="30"/>
      <c r="E21" s="2" t="s">
        <v>30</v>
      </c>
      <c r="F21" s="100">
        <f t="shared" ref="F21:F22" si="0">SUM(G21:AI21)</f>
        <v>0</v>
      </c>
      <c r="G21" s="101"/>
      <c r="H21" s="101"/>
      <c r="I21" s="3"/>
      <c r="J21" s="99"/>
      <c r="K21" s="106"/>
      <c r="L21" s="3"/>
      <c r="M21" s="99"/>
      <c r="N21" s="99"/>
      <c r="O21" s="3"/>
      <c r="P21" s="102"/>
      <c r="Q21" s="102"/>
      <c r="R21" s="99"/>
      <c r="S21" s="101"/>
      <c r="T21" s="101"/>
      <c r="U21" s="101"/>
      <c r="V21" s="101"/>
      <c r="W21" s="3"/>
      <c r="X21" s="99"/>
      <c r="Y21" s="101"/>
      <c r="Z21" s="101"/>
      <c r="AA21" s="101"/>
      <c r="AB21" s="99"/>
      <c r="AC21" s="99"/>
      <c r="AD21" s="101"/>
    </row>
    <row r="22" spans="1:31" ht="15.75" customHeight="1">
      <c r="A22" s="1"/>
      <c r="B22" s="28"/>
      <c r="C22" s="30" t="s">
        <v>31</v>
      </c>
      <c r="D22" s="30"/>
      <c r="E22" s="2" t="s">
        <v>32</v>
      </c>
      <c r="F22" s="100">
        <f t="shared" si="0"/>
        <v>49190</v>
      </c>
      <c r="G22" s="101"/>
      <c r="H22" s="101"/>
      <c r="I22" s="3"/>
      <c r="J22" s="99"/>
      <c r="K22" s="106"/>
      <c r="L22" s="107">
        <v>48834</v>
      </c>
      <c r="M22" s="99"/>
      <c r="N22" s="99"/>
      <c r="O22" s="3"/>
      <c r="P22" s="102">
        <v>356</v>
      </c>
      <c r="Q22" s="102"/>
      <c r="R22" s="99"/>
      <c r="S22" s="101"/>
      <c r="T22" s="101"/>
      <c r="U22" s="101"/>
      <c r="V22" s="101"/>
      <c r="W22" s="3"/>
      <c r="X22" s="99"/>
      <c r="Y22" s="101"/>
      <c r="Z22" s="101"/>
      <c r="AA22" s="101"/>
      <c r="AB22" s="99"/>
      <c r="AC22" s="99"/>
      <c r="AD22" s="101"/>
    </row>
    <row r="23" spans="1:31" ht="15.75" customHeight="1">
      <c r="A23" s="14"/>
      <c r="B23" s="23" t="s">
        <v>33</v>
      </c>
      <c r="C23" s="92" t="s">
        <v>13</v>
      </c>
      <c r="D23" s="92" t="s">
        <v>14</v>
      </c>
      <c r="E23" s="6" t="s">
        <v>34</v>
      </c>
      <c r="F23" s="93">
        <f>+F24+F25</f>
        <v>5654358</v>
      </c>
      <c r="G23" s="103">
        <v>427171</v>
      </c>
      <c r="H23" s="103">
        <v>9873</v>
      </c>
      <c r="I23" s="104">
        <v>250000</v>
      </c>
      <c r="J23" s="26">
        <v>120000</v>
      </c>
      <c r="K23" s="100">
        <v>2027534</v>
      </c>
      <c r="L23" s="107">
        <v>89508</v>
      </c>
      <c r="M23" s="100">
        <v>21000</v>
      </c>
      <c r="N23" s="26">
        <v>-45530</v>
      </c>
      <c r="O23" s="13">
        <f>O24</f>
        <v>49958</v>
      </c>
      <c r="P23" s="36"/>
      <c r="Q23" s="36">
        <f t="shared" ref="Q23:R23" si="1">Q24</f>
        <v>220000</v>
      </c>
      <c r="R23" s="36">
        <f t="shared" si="1"/>
        <v>-365000</v>
      </c>
      <c r="S23" s="26"/>
      <c r="T23" s="13">
        <f>T24</f>
        <v>621610</v>
      </c>
      <c r="U23" s="103"/>
      <c r="V23" s="108"/>
      <c r="W23" s="13">
        <f>+W24+W25</f>
        <v>933967</v>
      </c>
      <c r="X23" s="100"/>
      <c r="Y23" s="103"/>
      <c r="Z23" s="103"/>
      <c r="AA23" s="103"/>
      <c r="AB23" s="26">
        <f>AB24</f>
        <v>0</v>
      </c>
      <c r="AC23" s="26"/>
      <c r="AD23" s="103"/>
    </row>
    <row r="24" spans="1:31" ht="18" customHeight="1">
      <c r="B24" s="28"/>
      <c r="C24" s="30" t="s">
        <v>27</v>
      </c>
      <c r="D24" s="30" t="s">
        <v>14</v>
      </c>
      <c r="E24" s="2" t="s">
        <v>35</v>
      </c>
      <c r="F24" s="100">
        <f t="shared" ref="F24:F25" si="2">SUM(G24:AI24)</f>
        <v>4456391</v>
      </c>
      <c r="G24" s="101">
        <v>427171</v>
      </c>
      <c r="H24" s="103">
        <v>9873</v>
      </c>
      <c r="I24" s="104">
        <v>250000</v>
      </c>
      <c r="J24" s="26">
        <v>120000</v>
      </c>
      <c r="K24" s="100">
        <v>2027534</v>
      </c>
      <c r="L24" s="107">
        <v>89508</v>
      </c>
      <c r="M24" s="100">
        <v>21000</v>
      </c>
      <c r="N24" s="26">
        <v>-45530</v>
      </c>
      <c r="O24" s="13">
        <v>49958</v>
      </c>
      <c r="P24" s="36"/>
      <c r="Q24" s="36">
        <v>220000</v>
      </c>
      <c r="R24" s="99">
        <v>-365000</v>
      </c>
      <c r="S24" s="101">
        <v>885000</v>
      </c>
      <c r="T24" s="103">
        <v>621610</v>
      </c>
      <c r="U24" s="103">
        <v>405000</v>
      </c>
      <c r="V24" s="103"/>
      <c r="W24" s="104">
        <v>-264000</v>
      </c>
      <c r="X24" s="100">
        <v>9300</v>
      </c>
      <c r="Y24" s="103"/>
      <c r="Z24" s="103">
        <v>-25894</v>
      </c>
      <c r="AA24" s="103">
        <v>20860</v>
      </c>
      <c r="AB24" s="100"/>
      <c r="AC24" s="100">
        <v>1</v>
      </c>
      <c r="AD24" s="103"/>
    </row>
    <row r="25" spans="1:31" ht="15.75" customHeight="1">
      <c r="B25" s="28"/>
      <c r="C25" s="30" t="s">
        <v>36</v>
      </c>
      <c r="D25" s="30" t="s">
        <v>14</v>
      </c>
      <c r="E25" s="2" t="s">
        <v>37</v>
      </c>
      <c r="F25" s="100">
        <f t="shared" si="2"/>
        <v>1197967</v>
      </c>
      <c r="G25" s="101"/>
      <c r="H25" s="101"/>
      <c r="I25" s="3"/>
      <c r="J25" s="99"/>
      <c r="K25" s="99"/>
      <c r="L25" s="3"/>
      <c r="M25" s="99"/>
      <c r="N25" s="96"/>
      <c r="O25" s="3"/>
      <c r="P25" s="102"/>
      <c r="Q25" s="102"/>
      <c r="R25" s="99"/>
      <c r="S25" s="101"/>
      <c r="T25" s="101"/>
      <c r="U25" s="101"/>
      <c r="V25" s="101"/>
      <c r="W25" s="3">
        <v>1197967</v>
      </c>
      <c r="X25" s="99"/>
      <c r="Y25" s="101"/>
      <c r="Z25" s="101"/>
      <c r="AA25" s="101"/>
      <c r="AB25" s="109"/>
      <c r="AC25" s="99"/>
      <c r="AD25" s="101"/>
    </row>
    <row r="26" spans="1:31" ht="15.75" customHeight="1">
      <c r="A26" s="1"/>
      <c r="B26" s="23" t="s">
        <v>38</v>
      </c>
      <c r="C26" s="92"/>
      <c r="D26" s="92"/>
      <c r="E26" s="6" t="s">
        <v>183</v>
      </c>
      <c r="F26" s="93">
        <f>+F27</f>
        <v>0</v>
      </c>
      <c r="G26" s="101"/>
      <c r="H26" s="101"/>
      <c r="I26" s="3"/>
      <c r="J26" s="99"/>
      <c r="K26" s="99"/>
      <c r="L26" s="3"/>
      <c r="M26" s="99"/>
      <c r="N26" s="96"/>
      <c r="O26" s="3"/>
      <c r="P26" s="102"/>
      <c r="Q26" s="102"/>
      <c r="R26" s="99"/>
      <c r="S26" s="101"/>
      <c r="T26" s="101"/>
      <c r="U26" s="101"/>
      <c r="V26" s="101"/>
      <c r="W26" s="3"/>
      <c r="X26" s="99"/>
      <c r="Y26" s="101"/>
      <c r="Z26" s="101"/>
      <c r="AA26" s="101"/>
      <c r="AB26" s="99"/>
      <c r="AC26" s="99"/>
      <c r="AD26" s="101"/>
    </row>
    <row r="27" spans="1:31" ht="15.75" customHeight="1">
      <c r="A27" s="1"/>
      <c r="B27" s="28"/>
      <c r="C27" s="30" t="s">
        <v>40</v>
      </c>
      <c r="D27" s="30"/>
      <c r="E27" s="2" t="s">
        <v>89</v>
      </c>
      <c r="F27" s="100">
        <f>SUM(G27:AI27)</f>
        <v>0</v>
      </c>
      <c r="G27" s="101"/>
      <c r="H27" s="101"/>
      <c r="I27" s="3"/>
      <c r="J27" s="99"/>
      <c r="K27" s="99"/>
      <c r="L27" s="3"/>
      <c r="M27" s="99"/>
      <c r="N27" s="96"/>
      <c r="O27" s="3"/>
      <c r="P27" s="102"/>
      <c r="Q27" s="102"/>
      <c r="R27" s="99"/>
      <c r="S27" s="101"/>
      <c r="T27" s="101"/>
      <c r="U27" s="101"/>
      <c r="V27" s="101"/>
      <c r="W27" s="3"/>
      <c r="X27" s="99"/>
      <c r="Y27" s="101"/>
      <c r="Z27" s="101"/>
      <c r="AA27" s="101"/>
      <c r="AB27" s="99"/>
      <c r="AC27" s="99"/>
      <c r="AD27" s="101"/>
    </row>
    <row r="28" spans="1:31" ht="15.75" customHeight="1">
      <c r="B28" s="23" t="s">
        <v>42</v>
      </c>
      <c r="C28" s="92" t="s">
        <v>13</v>
      </c>
      <c r="D28" s="92" t="s">
        <v>14</v>
      </c>
      <c r="E28" s="6" t="s">
        <v>43</v>
      </c>
      <c r="F28" s="100">
        <f>+F29</f>
        <v>45530</v>
      </c>
      <c r="G28" s="103"/>
      <c r="H28" s="103"/>
      <c r="I28" s="104"/>
      <c r="J28" s="100"/>
      <c r="K28" s="100"/>
      <c r="L28" s="104"/>
      <c r="M28" s="100"/>
      <c r="N28" s="100">
        <v>45530</v>
      </c>
      <c r="O28" s="13"/>
      <c r="P28" s="105"/>
      <c r="Q28" s="105"/>
      <c r="R28" s="100"/>
      <c r="S28" s="103"/>
      <c r="T28" s="103"/>
      <c r="U28" s="103"/>
      <c r="V28" s="103"/>
      <c r="W28" s="104"/>
      <c r="X28" s="100"/>
      <c r="Y28" s="103"/>
      <c r="Z28" s="103"/>
      <c r="AA28" s="103"/>
      <c r="AB28" s="100"/>
      <c r="AC28" s="100"/>
      <c r="AD28" s="103"/>
    </row>
    <row r="29" spans="1:31" ht="15.75" customHeight="1">
      <c r="B29" s="28"/>
      <c r="C29" s="30" t="s">
        <v>44</v>
      </c>
      <c r="D29" s="30" t="s">
        <v>14</v>
      </c>
      <c r="E29" s="2" t="s">
        <v>45</v>
      </c>
      <c r="F29" s="100">
        <f t="shared" ref="F29:F30" si="3">SUM(G29:AI29)</f>
        <v>45530</v>
      </c>
      <c r="G29" s="101"/>
      <c r="H29" s="101"/>
      <c r="I29" s="3"/>
      <c r="J29" s="100"/>
      <c r="K29" s="99"/>
      <c r="L29" s="3"/>
      <c r="M29" s="99"/>
      <c r="N29" s="99">
        <v>45530</v>
      </c>
      <c r="O29" s="13"/>
      <c r="P29" s="102"/>
      <c r="Q29" s="102"/>
      <c r="R29" s="99"/>
      <c r="S29" s="101"/>
      <c r="T29" s="101"/>
      <c r="U29" s="101"/>
      <c r="V29" s="101"/>
      <c r="W29" s="3"/>
      <c r="X29" s="99"/>
      <c r="Y29" s="101"/>
      <c r="Z29" s="101"/>
      <c r="AA29" s="101"/>
      <c r="AB29" s="99"/>
      <c r="AC29" s="99"/>
      <c r="AD29" s="101"/>
    </row>
    <row r="30" spans="1:31" ht="15.75" customHeight="1">
      <c r="B30" s="23" t="s">
        <v>46</v>
      </c>
      <c r="C30" s="92" t="s">
        <v>13</v>
      </c>
      <c r="D30" s="92" t="s">
        <v>14</v>
      </c>
      <c r="E30" s="6" t="s">
        <v>47</v>
      </c>
      <c r="F30" s="93">
        <f t="shared" si="3"/>
        <v>115576</v>
      </c>
      <c r="G30" s="101">
        <v>30465</v>
      </c>
      <c r="H30" s="101"/>
      <c r="I30" s="3"/>
      <c r="J30" s="99"/>
      <c r="K30" s="99"/>
      <c r="L30" s="3"/>
      <c r="M30" s="99"/>
      <c r="N30" s="96"/>
      <c r="O30" s="3"/>
      <c r="P30" s="102"/>
      <c r="Q30" s="102"/>
      <c r="R30" s="99"/>
      <c r="S30" s="101"/>
      <c r="T30" s="101"/>
      <c r="U30" s="101"/>
      <c r="V30" s="101">
        <v>85111</v>
      </c>
      <c r="W30" s="3"/>
      <c r="X30" s="99"/>
      <c r="Y30" s="101"/>
      <c r="Z30" s="101"/>
      <c r="AA30" s="101"/>
      <c r="AB30" s="110"/>
      <c r="AC30" s="99"/>
      <c r="AD30" s="101"/>
    </row>
    <row r="31" spans="1:31" ht="15.75" customHeight="1">
      <c r="A31" s="111"/>
      <c r="B31" s="112"/>
      <c r="C31" s="112"/>
      <c r="D31" s="112"/>
      <c r="E31" s="113" t="s">
        <v>184</v>
      </c>
      <c r="F31" s="114">
        <f>+F32+F33+F37+F64+F70+F34+F62+F75</f>
        <v>5977911</v>
      </c>
      <c r="G31" s="115"/>
      <c r="H31" s="115"/>
      <c r="I31" s="115"/>
      <c r="J31" s="115"/>
      <c r="K31" s="114"/>
      <c r="L31" s="114"/>
      <c r="M31" s="114"/>
      <c r="N31" s="40"/>
      <c r="O31" s="40"/>
      <c r="P31" s="40"/>
      <c r="Q31" s="116"/>
      <c r="R31" s="117"/>
      <c r="S31" s="117"/>
      <c r="T31" s="117"/>
      <c r="U31" s="117"/>
      <c r="V31" s="117"/>
      <c r="W31" s="118"/>
      <c r="X31" s="117"/>
      <c r="Y31" s="117"/>
      <c r="Z31" s="117"/>
      <c r="AA31" s="117"/>
      <c r="AB31" s="117"/>
      <c r="AC31" s="117"/>
      <c r="AD31" s="118"/>
    </row>
    <row r="32" spans="1:31" ht="15.75" customHeight="1">
      <c r="A32" s="14"/>
      <c r="B32" s="23" t="s">
        <v>49</v>
      </c>
      <c r="C32" s="92" t="s">
        <v>13</v>
      </c>
      <c r="D32" s="92" t="s">
        <v>14</v>
      </c>
      <c r="E32" s="92" t="s">
        <v>50</v>
      </c>
      <c r="F32" s="119">
        <f t="shared" ref="F32:F36" si="4">SUM(G32:AI32)</f>
        <v>1792222</v>
      </c>
      <c r="G32" s="101"/>
      <c r="H32" s="101"/>
      <c r="I32" s="3"/>
      <c r="J32" s="99"/>
      <c r="K32" s="96"/>
      <c r="L32" s="3">
        <v>-44816</v>
      </c>
      <c r="M32" s="99"/>
      <c r="N32" s="26"/>
      <c r="O32" s="13"/>
      <c r="P32" s="36"/>
      <c r="Q32" s="102"/>
      <c r="R32" s="96"/>
      <c r="S32" s="101">
        <v>885000</v>
      </c>
      <c r="T32" s="103">
        <v>921610</v>
      </c>
      <c r="U32" s="101"/>
      <c r="V32" s="103"/>
      <c r="W32" s="104"/>
      <c r="X32" s="99"/>
      <c r="Y32" s="101"/>
      <c r="Z32" s="101"/>
      <c r="AA32" s="101">
        <v>30428</v>
      </c>
      <c r="AB32" s="120"/>
      <c r="AC32" s="100"/>
      <c r="AD32" s="101"/>
      <c r="AE32" s="3"/>
    </row>
    <row r="33" spans="1:31" ht="15.75" customHeight="1">
      <c r="A33" s="14"/>
      <c r="B33" s="23" t="s">
        <v>51</v>
      </c>
      <c r="C33" s="23" t="s">
        <v>13</v>
      </c>
      <c r="D33" s="23" t="s">
        <v>14</v>
      </c>
      <c r="E33" s="23" t="s">
        <v>52</v>
      </c>
      <c r="F33" s="93">
        <f t="shared" si="4"/>
        <v>1657971</v>
      </c>
      <c r="G33" s="3"/>
      <c r="H33" s="99">
        <v>9873</v>
      </c>
      <c r="I33" s="100">
        <v>250000</v>
      </c>
      <c r="J33" s="26">
        <v>120000</v>
      </c>
      <c r="K33" s="96">
        <v>1645098</v>
      </c>
      <c r="L33" s="26"/>
      <c r="M33" s="100">
        <v>21000</v>
      </c>
      <c r="N33" s="26"/>
      <c r="O33" s="26">
        <v>49958</v>
      </c>
      <c r="P33" s="26"/>
      <c r="Q33" s="99">
        <v>220000</v>
      </c>
      <c r="R33" s="99">
        <v>-200000</v>
      </c>
      <c r="S33" s="99"/>
      <c r="T33" s="99">
        <v>-300000</v>
      </c>
      <c r="U33" s="99">
        <v>175000</v>
      </c>
      <c r="V33" s="99"/>
      <c r="W33" s="3">
        <v>-240000</v>
      </c>
      <c r="X33" s="99"/>
      <c r="Y33" s="99">
        <v>-92958</v>
      </c>
      <c r="Z33" s="99"/>
      <c r="AA33" s="99"/>
      <c r="AB33" s="99"/>
      <c r="AC33" s="99"/>
      <c r="AD33" s="101"/>
      <c r="AE33" s="3"/>
    </row>
    <row r="34" spans="1:31" ht="15.75" customHeight="1">
      <c r="B34" s="23" t="s">
        <v>53</v>
      </c>
      <c r="C34" s="92" t="s">
        <v>13</v>
      </c>
      <c r="D34" s="92" t="s">
        <v>14</v>
      </c>
      <c r="E34" s="92" t="s">
        <v>185</v>
      </c>
      <c r="F34" s="103">
        <f t="shared" si="4"/>
        <v>183158</v>
      </c>
      <c r="G34" s="101"/>
      <c r="H34" s="101"/>
      <c r="I34" s="3"/>
      <c r="J34" s="99"/>
      <c r="K34" s="99"/>
      <c r="L34" s="107">
        <v>183158</v>
      </c>
      <c r="M34" s="99"/>
      <c r="N34" s="26"/>
      <c r="O34" s="13"/>
      <c r="P34" s="36"/>
      <c r="Q34" s="102"/>
      <c r="R34" s="99"/>
      <c r="S34" s="101"/>
      <c r="T34" s="101"/>
      <c r="U34" s="101"/>
      <c r="V34" s="101"/>
      <c r="W34" s="3"/>
      <c r="X34" s="99"/>
      <c r="Y34" s="101"/>
      <c r="Z34" s="101"/>
      <c r="AA34" s="101"/>
      <c r="AB34" s="99"/>
      <c r="AC34" s="99"/>
      <c r="AD34" s="101"/>
    </row>
    <row r="35" spans="1:31" ht="15.75" customHeight="1">
      <c r="A35" s="1"/>
      <c r="B35" s="28"/>
      <c r="C35" s="30" t="s">
        <v>56</v>
      </c>
      <c r="D35" s="30"/>
      <c r="E35" s="30" t="s">
        <v>186</v>
      </c>
      <c r="F35" s="103">
        <f t="shared" si="4"/>
        <v>0</v>
      </c>
      <c r="G35" s="101"/>
      <c r="H35" s="101"/>
      <c r="I35" s="3"/>
      <c r="J35" s="99"/>
      <c r="K35" s="99"/>
      <c r="L35" s="3"/>
      <c r="M35" s="99"/>
      <c r="N35" s="26"/>
      <c r="O35" s="13"/>
      <c r="P35" s="36"/>
      <c r="Q35" s="102"/>
      <c r="R35" s="99"/>
      <c r="S35" s="101"/>
      <c r="T35" s="101"/>
      <c r="U35" s="101"/>
      <c r="V35" s="101"/>
      <c r="W35" s="3"/>
      <c r="X35" s="99"/>
      <c r="Y35" s="101"/>
      <c r="Z35" s="101"/>
      <c r="AA35" s="101"/>
      <c r="AB35" s="99"/>
      <c r="AC35" s="99"/>
      <c r="AD35" s="101"/>
    </row>
    <row r="36" spans="1:31" ht="15.75" customHeight="1">
      <c r="B36" s="28"/>
      <c r="C36" s="30" t="s">
        <v>36</v>
      </c>
      <c r="D36" s="30" t="s">
        <v>14</v>
      </c>
      <c r="E36" s="30" t="s">
        <v>187</v>
      </c>
      <c r="F36" s="103">
        <f t="shared" si="4"/>
        <v>183158</v>
      </c>
      <c r="G36" s="101"/>
      <c r="H36" s="101"/>
      <c r="I36" s="3"/>
      <c r="J36" s="99"/>
      <c r="K36" s="99"/>
      <c r="L36" s="107">
        <v>183158</v>
      </c>
      <c r="M36" s="99"/>
      <c r="N36" s="26"/>
      <c r="O36" s="13"/>
      <c r="P36" s="36"/>
      <c r="Q36" s="102"/>
      <c r="R36" s="99"/>
      <c r="S36" s="101"/>
      <c r="T36" s="101"/>
      <c r="U36" s="101"/>
      <c r="V36" s="101"/>
      <c r="W36" s="3"/>
      <c r="X36" s="99"/>
      <c r="Y36" s="101"/>
      <c r="Z36" s="101"/>
      <c r="AA36" s="101"/>
      <c r="AB36" s="99"/>
      <c r="AC36" s="99"/>
      <c r="AD36" s="101"/>
    </row>
    <row r="37" spans="1:31" ht="15.75" customHeight="1">
      <c r="A37" s="14"/>
      <c r="B37" s="23" t="s">
        <v>55</v>
      </c>
      <c r="C37" s="92" t="s">
        <v>13</v>
      </c>
      <c r="D37" s="92" t="s">
        <v>14</v>
      </c>
      <c r="E37" s="92" t="s">
        <v>15</v>
      </c>
      <c r="F37" s="119">
        <f>+F38+F46+F56</f>
        <v>448211</v>
      </c>
      <c r="G37" s="103"/>
      <c r="H37" s="103"/>
      <c r="I37" s="104"/>
      <c r="J37" s="26"/>
      <c r="K37" s="100">
        <v>382436</v>
      </c>
      <c r="L37" s="13"/>
      <c r="M37" s="93"/>
      <c r="N37" s="26"/>
      <c r="O37" s="13"/>
      <c r="P37" s="36"/>
      <c r="Q37" s="105"/>
      <c r="R37" s="93"/>
      <c r="S37" s="119"/>
      <c r="T37" s="101"/>
      <c r="U37" s="119"/>
      <c r="V37" s="101"/>
      <c r="W37" s="3"/>
      <c r="X37" s="93"/>
      <c r="Y37" s="119"/>
      <c r="Z37" s="119"/>
      <c r="AA37" s="119"/>
      <c r="AB37" s="99"/>
      <c r="AC37" s="99"/>
      <c r="AD37" s="119"/>
    </row>
    <row r="38" spans="1:31" ht="15.75" customHeight="1">
      <c r="A38" s="1"/>
      <c r="B38" s="28"/>
      <c r="C38" s="30" t="s">
        <v>56</v>
      </c>
      <c r="D38" s="30"/>
      <c r="E38" s="30" t="s">
        <v>57</v>
      </c>
      <c r="F38" s="103">
        <f>F40+F43+F41+F42+F44+F45+F39</f>
        <v>90000</v>
      </c>
      <c r="G38" s="103"/>
      <c r="H38" s="103"/>
      <c r="I38" s="104"/>
      <c r="J38" s="100"/>
      <c r="K38" s="100">
        <v>90000</v>
      </c>
      <c r="L38" s="13"/>
      <c r="M38" s="100"/>
      <c r="N38" s="26"/>
      <c r="O38" s="13"/>
      <c r="P38" s="36"/>
      <c r="Q38" s="105"/>
      <c r="R38" s="100"/>
      <c r="S38" s="103"/>
      <c r="T38" s="101"/>
      <c r="U38" s="103"/>
      <c r="V38" s="101"/>
      <c r="W38" s="3"/>
      <c r="X38" s="100"/>
      <c r="Y38" s="103"/>
      <c r="Z38" s="103"/>
      <c r="AA38" s="103"/>
      <c r="AB38" s="100"/>
      <c r="AC38" s="99"/>
      <c r="AD38" s="103"/>
    </row>
    <row r="39" spans="1:31" ht="15.75" customHeight="1">
      <c r="A39" s="1"/>
      <c r="B39" s="28"/>
      <c r="C39" s="30"/>
      <c r="D39" s="30" t="s">
        <v>58</v>
      </c>
      <c r="E39" s="39" t="s">
        <v>59</v>
      </c>
      <c r="F39" s="103">
        <f t="shared" ref="F39:F45" si="5">SUM(G39:AI39)</f>
        <v>90000</v>
      </c>
      <c r="G39" s="103"/>
      <c r="H39" s="103"/>
      <c r="I39" s="104"/>
      <c r="J39" s="100"/>
      <c r="K39" s="100">
        <v>90000</v>
      </c>
      <c r="L39" s="13"/>
      <c r="M39" s="100"/>
      <c r="N39" s="26"/>
      <c r="O39" s="13"/>
      <c r="P39" s="36"/>
      <c r="Q39" s="105"/>
      <c r="R39" s="100"/>
      <c r="S39" s="103"/>
      <c r="T39" s="101"/>
      <c r="U39" s="103"/>
      <c r="V39" s="101"/>
      <c r="W39" s="3"/>
      <c r="X39" s="100"/>
      <c r="Y39" s="103"/>
      <c r="Z39" s="103"/>
      <c r="AA39" s="103"/>
      <c r="AB39" s="100"/>
      <c r="AC39" s="99"/>
      <c r="AD39" s="103"/>
    </row>
    <row r="40" spans="1:31" ht="15.75" customHeight="1">
      <c r="A40" s="1"/>
      <c r="B40" s="28"/>
      <c r="C40" s="121"/>
      <c r="D40" s="37" t="s">
        <v>188</v>
      </c>
      <c r="E40" s="37" t="s">
        <v>189</v>
      </c>
      <c r="F40" s="103">
        <f t="shared" si="5"/>
        <v>0</v>
      </c>
      <c r="G40" s="103"/>
      <c r="H40" s="103"/>
      <c r="I40" s="104"/>
      <c r="J40" s="100"/>
      <c r="K40" s="100"/>
      <c r="L40" s="104"/>
      <c r="M40" s="100"/>
      <c r="N40" s="93"/>
      <c r="O40" s="104"/>
      <c r="P40" s="105"/>
      <c r="Q40" s="105"/>
      <c r="R40" s="100"/>
      <c r="S40" s="103"/>
      <c r="T40" s="103"/>
      <c r="U40" s="103"/>
      <c r="V40" s="103"/>
      <c r="W40" s="104"/>
      <c r="X40" s="100"/>
      <c r="Y40" s="103"/>
      <c r="Z40" s="103"/>
      <c r="AA40" s="103"/>
      <c r="AB40" s="100"/>
      <c r="AC40" s="100"/>
      <c r="AD40" s="103"/>
    </row>
    <row r="41" spans="1:31" ht="15.75" customHeight="1">
      <c r="A41" s="1"/>
      <c r="B41" s="28"/>
      <c r="C41" s="121"/>
      <c r="D41" s="37" t="s">
        <v>190</v>
      </c>
      <c r="E41" s="37" t="s">
        <v>191</v>
      </c>
      <c r="F41" s="103">
        <f t="shared" si="5"/>
        <v>0</v>
      </c>
      <c r="G41" s="103"/>
      <c r="H41" s="103"/>
      <c r="I41" s="104"/>
      <c r="J41" s="100"/>
      <c r="K41" s="100"/>
      <c r="L41" s="104"/>
      <c r="M41" s="100"/>
      <c r="N41" s="93"/>
      <c r="O41" s="104"/>
      <c r="P41" s="105"/>
      <c r="Q41" s="105"/>
      <c r="R41" s="100"/>
      <c r="S41" s="103"/>
      <c r="T41" s="103"/>
      <c r="U41" s="103"/>
      <c r="V41" s="103"/>
      <c r="W41" s="104"/>
      <c r="X41" s="100"/>
      <c r="Y41" s="103"/>
      <c r="Z41" s="103"/>
      <c r="AA41" s="103"/>
      <c r="AB41" s="100"/>
      <c r="AC41" s="100"/>
      <c r="AD41" s="103"/>
    </row>
    <row r="42" spans="1:31" ht="15.75" customHeight="1">
      <c r="A42" s="1"/>
      <c r="B42" s="28"/>
      <c r="C42" s="121"/>
      <c r="D42" s="37" t="s">
        <v>60</v>
      </c>
      <c r="E42" s="37" t="s">
        <v>61</v>
      </c>
      <c r="F42" s="103">
        <f t="shared" si="5"/>
        <v>0</v>
      </c>
      <c r="G42" s="103"/>
      <c r="H42" s="103"/>
      <c r="I42" s="104"/>
      <c r="J42" s="100"/>
      <c r="K42" s="100"/>
      <c r="L42" s="104"/>
      <c r="M42" s="100"/>
      <c r="N42" s="100"/>
      <c r="O42" s="104"/>
      <c r="P42" s="105"/>
      <c r="Q42" s="105"/>
      <c r="R42" s="100"/>
      <c r="S42" s="103"/>
      <c r="T42" s="103"/>
      <c r="U42" s="103"/>
      <c r="V42" s="103"/>
      <c r="W42" s="104"/>
      <c r="X42" s="100"/>
      <c r="Y42" s="103"/>
      <c r="Z42" s="103"/>
      <c r="AA42" s="103"/>
      <c r="AB42" s="100"/>
      <c r="AC42" s="100"/>
      <c r="AD42" s="103"/>
    </row>
    <row r="43" spans="1:31" ht="15.75" customHeight="1">
      <c r="A43" s="1"/>
      <c r="B43" s="28"/>
      <c r="C43" s="121"/>
      <c r="D43" s="30" t="s">
        <v>192</v>
      </c>
      <c r="E43" s="30" t="s">
        <v>193</v>
      </c>
      <c r="F43" s="103">
        <f t="shared" si="5"/>
        <v>0</v>
      </c>
      <c r="G43" s="103"/>
      <c r="H43" s="103"/>
      <c r="I43" s="104"/>
      <c r="J43" s="100"/>
      <c r="K43" s="100"/>
      <c r="L43" s="104"/>
      <c r="M43" s="100"/>
      <c r="N43" s="93"/>
      <c r="O43" s="104"/>
      <c r="P43" s="105"/>
      <c r="Q43" s="105"/>
      <c r="R43" s="100"/>
      <c r="S43" s="103"/>
      <c r="T43" s="103"/>
      <c r="U43" s="103"/>
      <c r="V43" s="103"/>
      <c r="W43" s="104"/>
      <c r="X43" s="100"/>
      <c r="Y43" s="103"/>
      <c r="Z43" s="103"/>
      <c r="AA43" s="103"/>
      <c r="AB43" s="100"/>
      <c r="AC43" s="100"/>
      <c r="AD43" s="103"/>
    </row>
    <row r="44" spans="1:31" ht="15.75" customHeight="1">
      <c r="A44" s="1"/>
      <c r="B44" s="28"/>
      <c r="C44" s="121"/>
      <c r="D44" s="30" t="s">
        <v>194</v>
      </c>
      <c r="E44" s="121" t="s">
        <v>195</v>
      </c>
      <c r="F44" s="103">
        <f t="shared" si="5"/>
        <v>0</v>
      </c>
      <c r="G44" s="103"/>
      <c r="H44" s="103"/>
      <c r="I44" s="104"/>
      <c r="J44" s="100"/>
      <c r="K44" s="100"/>
      <c r="L44" s="13"/>
      <c r="M44" s="100"/>
      <c r="N44" s="93"/>
      <c r="O44" s="104"/>
      <c r="P44" s="105"/>
      <c r="Q44" s="105"/>
      <c r="R44" s="100"/>
      <c r="S44" s="103"/>
      <c r="T44" s="103"/>
      <c r="U44" s="103"/>
      <c r="V44" s="103"/>
      <c r="W44" s="104"/>
      <c r="X44" s="100"/>
      <c r="Y44" s="103"/>
      <c r="Z44" s="103"/>
      <c r="AA44" s="103"/>
      <c r="AB44" s="100"/>
      <c r="AC44" s="100"/>
      <c r="AD44" s="103"/>
    </row>
    <row r="45" spans="1:31" ht="15.75" customHeight="1">
      <c r="A45" s="1"/>
      <c r="B45" s="28"/>
      <c r="C45" s="121"/>
      <c r="D45" s="30" t="s">
        <v>196</v>
      </c>
      <c r="E45" s="121" t="s">
        <v>197</v>
      </c>
      <c r="F45" s="103">
        <f t="shared" si="5"/>
        <v>0</v>
      </c>
      <c r="G45" s="103"/>
      <c r="H45" s="103"/>
      <c r="I45" s="104"/>
      <c r="J45" s="100"/>
      <c r="K45" s="100"/>
      <c r="L45" s="13"/>
      <c r="M45" s="100"/>
      <c r="N45" s="93"/>
      <c r="O45" s="104"/>
      <c r="P45" s="105"/>
      <c r="Q45" s="105"/>
      <c r="R45" s="100"/>
      <c r="S45" s="103"/>
      <c r="T45" s="103"/>
      <c r="U45" s="103"/>
      <c r="V45" s="103"/>
      <c r="W45" s="104"/>
      <c r="X45" s="100"/>
      <c r="Y45" s="103"/>
      <c r="Z45" s="103"/>
      <c r="AA45" s="103"/>
      <c r="AB45" s="100"/>
      <c r="AC45" s="100"/>
      <c r="AD45" s="103"/>
    </row>
    <row r="46" spans="1:31" ht="15.75" customHeight="1">
      <c r="B46" s="28"/>
      <c r="C46" s="30" t="s">
        <v>36</v>
      </c>
      <c r="D46" s="30" t="s">
        <v>14</v>
      </c>
      <c r="E46" s="30" t="s">
        <v>62</v>
      </c>
      <c r="F46" s="103">
        <f>SUM(F47:F54)</f>
        <v>121432</v>
      </c>
      <c r="G46" s="101"/>
      <c r="H46" s="101"/>
      <c r="I46" s="3"/>
      <c r="J46" s="26"/>
      <c r="K46" s="99"/>
      <c r="L46" s="3"/>
      <c r="M46" s="99"/>
      <c r="N46" s="99"/>
      <c r="O46" s="3"/>
      <c r="P46" s="102"/>
      <c r="Q46" s="102"/>
      <c r="R46" s="99"/>
      <c r="S46" s="101"/>
      <c r="T46" s="101"/>
      <c r="U46" s="101"/>
      <c r="V46" s="101"/>
      <c r="W46" s="3"/>
      <c r="X46" s="99"/>
      <c r="Y46" s="101"/>
      <c r="Z46" s="101"/>
      <c r="AA46" s="101"/>
      <c r="AB46" s="99"/>
      <c r="AC46" s="99"/>
      <c r="AD46" s="101"/>
    </row>
    <row r="47" spans="1:31" ht="15.75" customHeight="1">
      <c r="A47" s="1"/>
      <c r="B47" s="28"/>
      <c r="C47" s="30"/>
      <c r="D47" s="30" t="s">
        <v>58</v>
      </c>
      <c r="E47" s="122" t="s">
        <v>198</v>
      </c>
      <c r="F47" s="103">
        <f t="shared" ref="F47:F55" si="6">SUM(G47:AI47)</f>
        <v>0</v>
      </c>
      <c r="G47" s="101"/>
      <c r="H47" s="101"/>
      <c r="I47" s="3"/>
      <c r="J47" s="99"/>
      <c r="K47" s="99"/>
      <c r="L47" s="3"/>
      <c r="M47" s="99"/>
      <c r="N47" s="99"/>
      <c r="O47" s="3"/>
      <c r="P47" s="102"/>
      <c r="Q47" s="102"/>
      <c r="R47" s="99"/>
      <c r="S47" s="101"/>
      <c r="T47" s="101"/>
      <c r="U47" s="101"/>
      <c r="V47" s="101"/>
      <c r="W47" s="3"/>
      <c r="X47" s="99"/>
      <c r="Y47" s="101"/>
      <c r="Z47" s="101"/>
      <c r="AA47" s="101"/>
      <c r="AB47" s="99"/>
      <c r="AC47" s="99"/>
      <c r="AD47" s="101"/>
    </row>
    <row r="48" spans="1:31" ht="15.75" customHeight="1">
      <c r="B48" s="28"/>
      <c r="C48" s="30"/>
      <c r="D48" s="30" t="s">
        <v>63</v>
      </c>
      <c r="E48" s="30" t="s">
        <v>64</v>
      </c>
      <c r="F48" s="103">
        <f t="shared" si="6"/>
        <v>0</v>
      </c>
      <c r="G48" s="101"/>
      <c r="H48" s="101"/>
      <c r="I48" s="3"/>
      <c r="J48" s="26"/>
      <c r="K48" s="99"/>
      <c r="L48" s="3"/>
      <c r="M48" s="99"/>
      <c r="N48" s="99"/>
      <c r="O48" s="3"/>
      <c r="P48" s="102"/>
      <c r="Q48" s="102"/>
      <c r="R48" s="99"/>
      <c r="S48" s="101"/>
      <c r="T48" s="101"/>
      <c r="U48" s="101"/>
      <c r="V48" s="101"/>
      <c r="W48" s="3"/>
      <c r="X48" s="99"/>
      <c r="Y48" s="101"/>
      <c r="Z48" s="101"/>
      <c r="AA48" s="101"/>
      <c r="AB48" s="99"/>
      <c r="AC48" s="99"/>
      <c r="AD48" s="101"/>
    </row>
    <row r="49" spans="1:32" ht="15.75" customHeight="1">
      <c r="A49" s="1"/>
      <c r="B49" s="28"/>
      <c r="C49" s="30"/>
      <c r="D49" s="123" t="s">
        <v>65</v>
      </c>
      <c r="E49" s="2" t="s">
        <v>66</v>
      </c>
      <c r="F49" s="103">
        <f t="shared" si="6"/>
        <v>80000</v>
      </c>
      <c r="G49" s="101"/>
      <c r="H49" s="101"/>
      <c r="I49" s="3"/>
      <c r="J49" s="26"/>
      <c r="K49" s="99"/>
      <c r="L49" s="3"/>
      <c r="M49" s="99"/>
      <c r="N49" s="99"/>
      <c r="O49" s="3"/>
      <c r="P49" s="102"/>
      <c r="Q49" s="102"/>
      <c r="R49" s="99"/>
      <c r="S49" s="101"/>
      <c r="T49" s="101"/>
      <c r="U49" s="101">
        <v>80000</v>
      </c>
      <c r="V49" s="101"/>
      <c r="W49" s="3"/>
      <c r="X49" s="99"/>
      <c r="Y49" s="101"/>
      <c r="Z49" s="101"/>
      <c r="AA49" s="101"/>
      <c r="AB49" s="99"/>
      <c r="AC49" s="99"/>
      <c r="AD49" s="101"/>
      <c r="AE49" s="1"/>
      <c r="AF49" s="1"/>
    </row>
    <row r="50" spans="1:32" ht="15.75" customHeight="1">
      <c r="A50" s="1"/>
      <c r="B50" s="28"/>
      <c r="C50" s="30"/>
      <c r="D50" s="30" t="s">
        <v>67</v>
      </c>
      <c r="E50" s="30" t="s">
        <v>68</v>
      </c>
      <c r="F50" s="103">
        <f t="shared" si="6"/>
        <v>40000</v>
      </c>
      <c r="G50" s="101"/>
      <c r="H50" s="101"/>
      <c r="I50" s="3"/>
      <c r="J50" s="26"/>
      <c r="K50" s="99"/>
      <c r="L50" s="3"/>
      <c r="M50" s="99"/>
      <c r="N50" s="99"/>
      <c r="O50" s="3"/>
      <c r="P50" s="102"/>
      <c r="Q50" s="102"/>
      <c r="R50" s="99"/>
      <c r="S50" s="101"/>
      <c r="T50" s="101"/>
      <c r="U50" s="101">
        <v>40000</v>
      </c>
      <c r="V50" s="101"/>
      <c r="W50" s="3"/>
      <c r="X50" s="99"/>
      <c r="Y50" s="101"/>
      <c r="Z50" s="101"/>
      <c r="AA50" s="101"/>
      <c r="AB50" s="99"/>
      <c r="AC50" s="99"/>
      <c r="AD50" s="101"/>
    </row>
    <row r="51" spans="1:32" ht="15.75" customHeight="1">
      <c r="A51" s="1"/>
      <c r="B51" s="28"/>
      <c r="C51" s="30"/>
      <c r="D51" s="123" t="s">
        <v>69</v>
      </c>
      <c r="E51" s="30" t="s">
        <v>70</v>
      </c>
      <c r="F51" s="103">
        <f t="shared" si="6"/>
        <v>50000</v>
      </c>
      <c r="G51" s="101"/>
      <c r="H51" s="101"/>
      <c r="I51" s="3"/>
      <c r="J51" s="26"/>
      <c r="K51" s="99"/>
      <c r="L51" s="3"/>
      <c r="M51" s="99"/>
      <c r="N51" s="99"/>
      <c r="O51" s="3"/>
      <c r="P51" s="102"/>
      <c r="Q51" s="102"/>
      <c r="R51" s="99"/>
      <c r="S51" s="101"/>
      <c r="T51" s="101"/>
      <c r="U51" s="101">
        <v>50000</v>
      </c>
      <c r="V51" s="101"/>
      <c r="W51" s="3"/>
      <c r="X51" s="99"/>
      <c r="Y51" s="101"/>
      <c r="Z51" s="101"/>
      <c r="AA51" s="101"/>
      <c r="AB51" s="99"/>
      <c r="AC51" s="99"/>
      <c r="AD51" s="101"/>
      <c r="AE51" s="1"/>
      <c r="AF51" s="1"/>
    </row>
    <row r="52" spans="1:32" ht="15.75" customHeight="1">
      <c r="A52" s="1"/>
      <c r="B52" s="28"/>
      <c r="C52" s="30"/>
      <c r="D52" s="30" t="s">
        <v>196</v>
      </c>
      <c r="E52" s="121" t="s">
        <v>197</v>
      </c>
      <c r="F52" s="103">
        <f t="shared" si="6"/>
        <v>0</v>
      </c>
      <c r="G52" s="101"/>
      <c r="H52" s="101"/>
      <c r="I52" s="3"/>
      <c r="J52" s="99"/>
      <c r="K52" s="99"/>
      <c r="L52" s="3"/>
      <c r="M52" s="99"/>
      <c r="N52" s="99"/>
      <c r="O52" s="3"/>
      <c r="P52" s="102"/>
      <c r="Q52" s="102"/>
      <c r="R52" s="99"/>
      <c r="S52" s="101"/>
      <c r="T52" s="101"/>
      <c r="U52" s="101"/>
      <c r="V52" s="101"/>
      <c r="W52" s="3"/>
      <c r="X52" s="99"/>
      <c r="Y52" s="101"/>
      <c r="Z52" s="101"/>
      <c r="AA52" s="101"/>
      <c r="AB52" s="99"/>
      <c r="AC52" s="99"/>
      <c r="AD52" s="101"/>
    </row>
    <row r="53" spans="1:32" ht="15.75" customHeight="1">
      <c r="B53" s="28"/>
      <c r="C53" s="30"/>
      <c r="D53" s="30" t="s">
        <v>71</v>
      </c>
      <c r="E53" s="30" t="s">
        <v>72</v>
      </c>
      <c r="F53" s="103">
        <f t="shared" si="6"/>
        <v>-48568</v>
      </c>
      <c r="G53" s="101"/>
      <c r="H53" s="101"/>
      <c r="I53" s="3"/>
      <c r="J53" s="99"/>
      <c r="K53" s="99"/>
      <c r="L53" s="3"/>
      <c r="M53" s="99"/>
      <c r="N53" s="99"/>
      <c r="O53" s="3"/>
      <c r="P53" s="102"/>
      <c r="Q53" s="102"/>
      <c r="R53" s="99"/>
      <c r="S53" s="101"/>
      <c r="T53" s="101"/>
      <c r="U53" s="101"/>
      <c r="V53" s="101"/>
      <c r="W53" s="3">
        <v>-24000</v>
      </c>
      <c r="X53" s="99">
        <v>-15000</v>
      </c>
      <c r="Y53" s="101"/>
      <c r="Z53" s="101"/>
      <c r="AA53" s="101">
        <v>-9568</v>
      </c>
      <c r="AB53" s="99"/>
      <c r="AC53" s="99"/>
      <c r="AD53" s="101"/>
    </row>
    <row r="54" spans="1:32" ht="15.75" customHeight="1">
      <c r="A54" s="1"/>
      <c r="B54" s="28"/>
      <c r="C54" s="30"/>
      <c r="D54" s="30" t="s">
        <v>199</v>
      </c>
      <c r="E54" s="122" t="s">
        <v>200</v>
      </c>
      <c r="F54" s="103">
        <f t="shared" si="6"/>
        <v>0</v>
      </c>
      <c r="G54" s="101"/>
      <c r="H54" s="101"/>
      <c r="I54" s="3"/>
      <c r="J54" s="99"/>
      <c r="K54" s="99"/>
      <c r="L54" s="3"/>
      <c r="M54" s="99"/>
      <c r="N54" s="99"/>
      <c r="O54" s="3"/>
      <c r="P54" s="102"/>
      <c r="Q54" s="102"/>
      <c r="R54" s="99"/>
      <c r="S54" s="101"/>
      <c r="T54" s="101"/>
      <c r="U54" s="101"/>
      <c r="V54" s="101"/>
      <c r="W54" s="3"/>
      <c r="X54" s="99"/>
      <c r="Y54" s="101"/>
      <c r="Z54" s="101"/>
      <c r="AA54" s="101"/>
      <c r="AB54" s="99"/>
      <c r="AC54" s="99"/>
      <c r="AD54" s="101"/>
    </row>
    <row r="55" spans="1:32" ht="15.75" customHeight="1">
      <c r="B55" s="28"/>
      <c r="C55" s="30"/>
      <c r="D55" s="30" t="s">
        <v>201</v>
      </c>
      <c r="E55" s="30" t="s">
        <v>202</v>
      </c>
      <c r="F55" s="103">
        <f t="shared" si="6"/>
        <v>0</v>
      </c>
      <c r="G55" s="101"/>
      <c r="H55" s="101"/>
      <c r="I55" s="3"/>
      <c r="J55" s="99"/>
      <c r="K55" s="99"/>
      <c r="L55" s="3"/>
      <c r="M55" s="99"/>
      <c r="N55" s="96"/>
      <c r="O55" s="3"/>
      <c r="P55" s="102"/>
      <c r="Q55" s="102"/>
      <c r="R55" s="99"/>
      <c r="S55" s="101"/>
      <c r="T55" s="101"/>
      <c r="U55" s="101"/>
      <c r="V55" s="101"/>
      <c r="W55" s="3"/>
      <c r="X55" s="99"/>
      <c r="Y55" s="101"/>
      <c r="Z55" s="101"/>
      <c r="AA55" s="101"/>
      <c r="AB55" s="99"/>
      <c r="AC55" s="99"/>
      <c r="AD55" s="101"/>
    </row>
    <row r="56" spans="1:32" ht="15.75" customHeight="1">
      <c r="B56" s="28"/>
      <c r="C56" s="30" t="s">
        <v>73</v>
      </c>
      <c r="D56" s="30" t="s">
        <v>14</v>
      </c>
      <c r="E56" s="30" t="s">
        <v>74</v>
      </c>
      <c r="F56" s="103">
        <f>+F57+F58+F59+F60+F61</f>
        <v>236779</v>
      </c>
      <c r="G56" s="103"/>
      <c r="H56" s="103"/>
      <c r="I56" s="104"/>
      <c r="J56" s="100"/>
      <c r="K56" s="100">
        <v>292436</v>
      </c>
      <c r="L56" s="104"/>
      <c r="M56" s="100"/>
      <c r="N56" s="100"/>
      <c r="O56" s="104"/>
      <c r="P56" s="105"/>
      <c r="Q56" s="105"/>
      <c r="R56" s="100"/>
      <c r="S56" s="103"/>
      <c r="T56" s="103"/>
      <c r="U56" s="103"/>
      <c r="V56" s="103"/>
      <c r="W56" s="104"/>
      <c r="X56" s="100"/>
      <c r="Y56" s="103"/>
      <c r="Z56" s="103"/>
      <c r="AA56" s="103"/>
      <c r="AB56" s="100"/>
      <c r="AC56" s="100"/>
      <c r="AD56" s="103"/>
    </row>
    <row r="57" spans="1:32" ht="15.75" customHeight="1">
      <c r="A57" s="1"/>
      <c r="B57" s="28"/>
      <c r="C57" s="30"/>
      <c r="D57" s="30" t="s">
        <v>75</v>
      </c>
      <c r="E57" s="122" t="s">
        <v>76</v>
      </c>
      <c r="F57" s="103">
        <f t="shared" ref="F57:F61" si="7">SUM(G57:AI57)</f>
        <v>0</v>
      </c>
      <c r="G57" s="103"/>
      <c r="H57" s="103"/>
      <c r="I57" s="104"/>
      <c r="J57" s="100"/>
      <c r="K57" s="100">
        <v>165000</v>
      </c>
      <c r="L57" s="104"/>
      <c r="M57" s="100"/>
      <c r="N57" s="100"/>
      <c r="O57" s="104"/>
      <c r="P57" s="105"/>
      <c r="Q57" s="105"/>
      <c r="R57" s="100">
        <v>-165000</v>
      </c>
      <c r="S57" s="103"/>
      <c r="T57" s="103"/>
      <c r="U57" s="103"/>
      <c r="V57" s="103"/>
      <c r="W57" s="104"/>
      <c r="X57" s="100"/>
      <c r="Y57" s="103"/>
      <c r="Z57" s="103"/>
      <c r="AA57" s="103"/>
      <c r="AB57" s="100"/>
      <c r="AC57" s="100"/>
      <c r="AD57" s="103"/>
    </row>
    <row r="58" spans="1:32" ht="15.75" customHeight="1">
      <c r="B58" s="28"/>
      <c r="C58" s="30"/>
      <c r="D58" s="30" t="s">
        <v>180</v>
      </c>
      <c r="E58" s="30" t="s">
        <v>203</v>
      </c>
      <c r="F58" s="103">
        <f t="shared" si="7"/>
        <v>128021</v>
      </c>
      <c r="G58" s="101"/>
      <c r="H58" s="101"/>
      <c r="I58" s="3"/>
      <c r="J58" s="99"/>
      <c r="K58" s="26">
        <v>51678</v>
      </c>
      <c r="L58" s="3"/>
      <c r="M58" s="99"/>
      <c r="N58" s="99"/>
      <c r="O58" s="3"/>
      <c r="P58" s="102"/>
      <c r="Q58" s="33"/>
      <c r="R58" s="106"/>
      <c r="S58" s="121"/>
      <c r="T58" s="121"/>
      <c r="U58" s="124"/>
      <c r="V58" s="121"/>
      <c r="W58" s="1"/>
      <c r="X58" s="106"/>
      <c r="Y58" s="124">
        <v>76343</v>
      </c>
      <c r="Z58" s="124"/>
      <c r="AA58" s="124"/>
      <c r="AB58" s="106"/>
      <c r="AC58" s="106"/>
      <c r="AD58" s="124"/>
    </row>
    <row r="59" spans="1:32" ht="15.75" customHeight="1">
      <c r="A59" s="1"/>
      <c r="B59" s="28"/>
      <c r="C59" s="30"/>
      <c r="D59" s="30" t="s">
        <v>204</v>
      </c>
      <c r="E59" s="30" t="s">
        <v>205</v>
      </c>
      <c r="F59" s="103">
        <f t="shared" si="7"/>
        <v>0</v>
      </c>
      <c r="G59" s="101"/>
      <c r="H59" s="101"/>
      <c r="I59" s="3"/>
      <c r="J59" s="99"/>
      <c r="K59" s="106"/>
      <c r="L59" s="3"/>
      <c r="M59" s="99"/>
      <c r="N59" s="99"/>
      <c r="O59" s="3"/>
      <c r="P59" s="102"/>
      <c r="Q59" s="33"/>
      <c r="R59" s="106"/>
      <c r="S59" s="121"/>
      <c r="T59" s="121"/>
      <c r="U59" s="103"/>
      <c r="V59" s="121"/>
      <c r="W59" s="1"/>
      <c r="X59" s="106"/>
      <c r="Y59" s="103"/>
      <c r="Z59" s="103"/>
      <c r="AA59" s="103"/>
      <c r="AB59" s="99"/>
      <c r="AC59" s="106"/>
      <c r="AD59" s="103"/>
    </row>
    <row r="60" spans="1:32" ht="15.75" customHeight="1">
      <c r="A60" s="1"/>
      <c r="B60" s="28"/>
      <c r="C60" s="30"/>
      <c r="D60" s="30" t="s">
        <v>79</v>
      </c>
      <c r="E60" s="30" t="s">
        <v>80</v>
      </c>
      <c r="F60" s="103">
        <f t="shared" si="7"/>
        <v>75758</v>
      </c>
      <c r="G60" s="101"/>
      <c r="H60" s="101"/>
      <c r="I60" s="3"/>
      <c r="J60" s="99"/>
      <c r="K60" s="26">
        <v>75758</v>
      </c>
      <c r="L60" s="3"/>
      <c r="M60" s="99"/>
      <c r="N60" s="99"/>
      <c r="O60" s="3"/>
      <c r="P60" s="102"/>
      <c r="Q60" s="33"/>
      <c r="R60" s="106"/>
      <c r="S60" s="121"/>
      <c r="T60" s="121"/>
      <c r="U60" s="121"/>
      <c r="V60" s="121"/>
      <c r="W60" s="1"/>
      <c r="X60" s="106"/>
      <c r="Y60" s="121"/>
      <c r="Z60" s="121"/>
      <c r="AA60" s="121"/>
      <c r="AB60" s="99"/>
      <c r="AC60" s="106"/>
      <c r="AD60" s="121"/>
    </row>
    <row r="61" spans="1:32" ht="15.75" customHeight="1">
      <c r="A61" s="1"/>
      <c r="B61" s="28"/>
      <c r="C61" s="30"/>
      <c r="D61" s="30" t="s">
        <v>81</v>
      </c>
      <c r="E61" s="30" t="s">
        <v>82</v>
      </c>
      <c r="F61" s="103">
        <f t="shared" si="7"/>
        <v>33000</v>
      </c>
      <c r="G61" s="101"/>
      <c r="H61" s="101"/>
      <c r="I61" s="3"/>
      <c r="J61" s="99"/>
      <c r="K61" s="106"/>
      <c r="L61" s="3"/>
      <c r="M61" s="99"/>
      <c r="N61" s="99"/>
      <c r="O61" s="3"/>
      <c r="P61" s="102"/>
      <c r="Q61" s="33"/>
      <c r="R61" s="106"/>
      <c r="S61" s="121"/>
      <c r="T61" s="121"/>
      <c r="U61" s="124">
        <v>33000</v>
      </c>
      <c r="V61" s="121"/>
      <c r="W61" s="1"/>
      <c r="X61" s="106"/>
      <c r="Y61" s="121"/>
      <c r="Z61" s="124"/>
      <c r="AA61" s="124"/>
      <c r="AB61" s="99"/>
      <c r="AC61" s="106"/>
      <c r="AD61" s="121"/>
    </row>
    <row r="62" spans="1:32" ht="15.75" customHeight="1">
      <c r="A62" s="1"/>
      <c r="B62" s="23" t="s">
        <v>83</v>
      </c>
      <c r="C62" s="92"/>
      <c r="D62" s="92"/>
      <c r="E62" s="125" t="s">
        <v>206</v>
      </c>
      <c r="F62" s="103">
        <f>+F63</f>
        <v>198725</v>
      </c>
      <c r="G62" s="101"/>
      <c r="H62" s="101"/>
      <c r="I62" s="3"/>
      <c r="J62" s="99"/>
      <c r="K62" s="106"/>
      <c r="L62" s="3"/>
      <c r="M62" s="99"/>
      <c r="N62" s="99"/>
      <c r="O62" s="3"/>
      <c r="P62" s="102">
        <f>P63</f>
        <v>356</v>
      </c>
      <c r="Q62" s="33"/>
      <c r="R62" s="106"/>
      <c r="S62" s="121"/>
      <c r="T62" s="121"/>
      <c r="U62" s="108"/>
      <c r="V62" s="121"/>
      <c r="W62" s="1"/>
      <c r="X62" s="106"/>
      <c r="Y62" s="108"/>
      <c r="Z62" s="108"/>
      <c r="AA62" s="108"/>
      <c r="AB62" s="99"/>
      <c r="AC62" s="106"/>
      <c r="AD62" s="108"/>
    </row>
    <row r="63" spans="1:32" ht="15.75" customHeight="1">
      <c r="A63" s="1"/>
      <c r="B63" s="28"/>
      <c r="C63" s="30" t="s">
        <v>85</v>
      </c>
      <c r="D63" s="30"/>
      <c r="E63" s="121" t="s">
        <v>207</v>
      </c>
      <c r="F63" s="103">
        <f>SUM(G63:AI63)</f>
        <v>198725</v>
      </c>
      <c r="G63" s="101"/>
      <c r="H63" s="101"/>
      <c r="I63" s="3"/>
      <c r="J63" s="99"/>
      <c r="K63" s="106"/>
      <c r="L63" s="3"/>
      <c r="M63" s="99"/>
      <c r="N63" s="96"/>
      <c r="O63" s="3"/>
      <c r="P63" s="102">
        <v>356</v>
      </c>
      <c r="Q63" s="33"/>
      <c r="R63" s="106"/>
      <c r="S63" s="121"/>
      <c r="T63" s="121"/>
      <c r="U63" s="108"/>
      <c r="V63" s="124">
        <f>113257+85111</f>
        <v>198368</v>
      </c>
      <c r="W63" s="1"/>
      <c r="X63" s="106"/>
      <c r="Y63" s="108"/>
      <c r="Z63" s="108"/>
      <c r="AA63" s="108"/>
      <c r="AB63" s="99"/>
      <c r="AC63" s="126">
        <v>1</v>
      </c>
      <c r="AD63" s="108"/>
    </row>
    <row r="64" spans="1:32" ht="15.75" customHeight="1">
      <c r="A64" s="14"/>
      <c r="B64" s="23" t="s">
        <v>87</v>
      </c>
      <c r="C64" s="92" t="s">
        <v>13</v>
      </c>
      <c r="D64" s="92" t="s">
        <v>14</v>
      </c>
      <c r="E64" s="92" t="s">
        <v>88</v>
      </c>
      <c r="F64" s="119">
        <f>+F65+F66+F67+F68+F69</f>
        <v>42021</v>
      </c>
      <c r="G64" s="103"/>
      <c r="H64" s="103"/>
      <c r="I64" s="104"/>
      <c r="J64" s="100"/>
      <c r="K64" s="93"/>
      <c r="L64" s="127"/>
      <c r="M64" s="93"/>
      <c r="N64" s="93"/>
      <c r="O64" s="127"/>
      <c r="P64" s="98"/>
      <c r="Q64" s="98"/>
      <c r="R64" s="93"/>
      <c r="S64" s="119"/>
      <c r="T64" s="119"/>
      <c r="U64" s="119"/>
      <c r="V64" s="119"/>
      <c r="W64" s="127"/>
      <c r="X64" s="93"/>
      <c r="Y64" s="119"/>
      <c r="Z64" s="119"/>
      <c r="AA64" s="119"/>
      <c r="AB64" s="93"/>
      <c r="AC64" s="93"/>
      <c r="AD64" s="119"/>
    </row>
    <row r="65" spans="1:30" ht="15.75" customHeight="1">
      <c r="B65" s="28"/>
      <c r="C65" s="30" t="s">
        <v>36</v>
      </c>
      <c r="D65" s="30" t="s">
        <v>14</v>
      </c>
      <c r="E65" s="30" t="s">
        <v>89</v>
      </c>
      <c r="F65" s="103">
        <f t="shared" ref="F65:F75" si="8">SUM(G65:AI65)</f>
        <v>-6520</v>
      </c>
      <c r="G65" s="101"/>
      <c r="H65" s="101"/>
      <c r="I65" s="3"/>
      <c r="J65" s="99"/>
      <c r="K65" s="99"/>
      <c r="L65" s="3"/>
      <c r="M65" s="99"/>
      <c r="N65" s="99"/>
      <c r="O65" s="3"/>
      <c r="P65" s="102"/>
      <c r="Q65" s="33"/>
      <c r="R65" s="106"/>
      <c r="S65" s="121"/>
      <c r="T65" s="121"/>
      <c r="U65" s="121"/>
      <c r="V65" s="121"/>
      <c r="W65" s="1"/>
      <c r="X65" s="106"/>
      <c r="Y65" s="121"/>
      <c r="Z65" s="121">
        <v>-6520</v>
      </c>
      <c r="AA65" s="121"/>
      <c r="AB65" s="106"/>
      <c r="AC65" s="106"/>
      <c r="AD65" s="121"/>
    </row>
    <row r="66" spans="1:30" ht="15.75" customHeight="1">
      <c r="B66" s="28"/>
      <c r="C66" s="30" t="s">
        <v>99</v>
      </c>
      <c r="D66" s="30" t="s">
        <v>14</v>
      </c>
      <c r="E66" s="30" t="s">
        <v>208</v>
      </c>
      <c r="F66" s="103">
        <f t="shared" si="8"/>
        <v>-324</v>
      </c>
      <c r="G66" s="101"/>
      <c r="H66" s="101"/>
      <c r="I66" s="3"/>
      <c r="J66" s="99"/>
      <c r="K66" s="99"/>
      <c r="L66" s="3"/>
      <c r="M66" s="99"/>
      <c r="N66" s="99"/>
      <c r="O66" s="3"/>
      <c r="P66" s="102"/>
      <c r="Q66" s="102"/>
      <c r="R66" s="99"/>
      <c r="S66" s="101"/>
      <c r="T66" s="101"/>
      <c r="U66" s="101"/>
      <c r="V66" s="101"/>
      <c r="W66" s="3"/>
      <c r="X66" s="99"/>
      <c r="Y66" s="101"/>
      <c r="Z66" s="101">
        <v>-324</v>
      </c>
      <c r="AA66" s="101"/>
      <c r="AB66" s="99"/>
      <c r="AC66" s="99"/>
      <c r="AD66" s="101"/>
    </row>
    <row r="67" spans="1:30" ht="15.75" customHeight="1">
      <c r="B67" s="28"/>
      <c r="C67" s="30" t="s">
        <v>209</v>
      </c>
      <c r="D67" s="30" t="s">
        <v>14</v>
      </c>
      <c r="E67" s="30" t="s">
        <v>210</v>
      </c>
      <c r="F67" s="103">
        <f t="shared" si="8"/>
        <v>24300</v>
      </c>
      <c r="G67" s="101"/>
      <c r="H67" s="101"/>
      <c r="I67" s="3"/>
      <c r="J67" s="99"/>
      <c r="K67" s="99"/>
      <c r="L67" s="3"/>
      <c r="M67" s="99"/>
      <c r="N67" s="99"/>
      <c r="O67" s="3"/>
      <c r="P67" s="102"/>
      <c r="Q67" s="102"/>
      <c r="R67" s="99"/>
      <c r="S67" s="101"/>
      <c r="T67" s="101"/>
      <c r="U67" s="101"/>
      <c r="V67" s="101"/>
      <c r="W67" s="3"/>
      <c r="X67" s="99">
        <v>24300</v>
      </c>
      <c r="Y67" s="101"/>
      <c r="Z67" s="101"/>
      <c r="AA67" s="101"/>
      <c r="AB67" s="99"/>
      <c r="AC67" s="99"/>
      <c r="AD67" s="101"/>
    </row>
    <row r="68" spans="1:30" ht="15.75" customHeight="1">
      <c r="B68" s="28"/>
      <c r="C68" s="30" t="s">
        <v>21</v>
      </c>
      <c r="D68" s="30" t="s">
        <v>14</v>
      </c>
      <c r="E68" s="30" t="s">
        <v>94</v>
      </c>
      <c r="F68" s="103">
        <f t="shared" si="8"/>
        <v>20000</v>
      </c>
      <c r="G68" s="101"/>
      <c r="H68" s="101"/>
      <c r="I68" s="3"/>
      <c r="J68" s="99"/>
      <c r="K68" s="99"/>
      <c r="L68" s="3"/>
      <c r="M68" s="99"/>
      <c r="N68" s="99"/>
      <c r="O68" s="3"/>
      <c r="P68" s="102"/>
      <c r="Q68" s="102"/>
      <c r="R68" s="99"/>
      <c r="S68" s="101"/>
      <c r="T68" s="101"/>
      <c r="U68" s="101">
        <v>20000</v>
      </c>
      <c r="V68" s="101"/>
      <c r="W68" s="3"/>
      <c r="X68" s="99"/>
      <c r="Y68" s="101"/>
      <c r="Z68" s="101"/>
      <c r="AA68" s="101"/>
      <c r="AB68" s="99"/>
      <c r="AC68" s="99"/>
      <c r="AD68" s="101"/>
    </row>
    <row r="69" spans="1:30" ht="15.75" customHeight="1">
      <c r="B69" s="28"/>
      <c r="C69" s="30" t="s">
        <v>73</v>
      </c>
      <c r="D69" s="30" t="s">
        <v>14</v>
      </c>
      <c r="E69" s="30" t="s">
        <v>95</v>
      </c>
      <c r="F69" s="103">
        <f t="shared" si="8"/>
        <v>4565</v>
      </c>
      <c r="G69" s="101"/>
      <c r="H69" s="101"/>
      <c r="I69" s="3"/>
      <c r="J69" s="99"/>
      <c r="K69" s="99"/>
      <c r="L69" s="3"/>
      <c r="M69" s="99"/>
      <c r="N69" s="99"/>
      <c r="O69" s="3"/>
      <c r="P69" s="102"/>
      <c r="Q69" s="102"/>
      <c r="R69" s="99"/>
      <c r="S69" s="101"/>
      <c r="T69" s="101"/>
      <c r="U69" s="101">
        <v>7000</v>
      </c>
      <c r="V69" s="101"/>
      <c r="W69" s="3"/>
      <c r="X69" s="99"/>
      <c r="Y69" s="101">
        <v>16615</v>
      </c>
      <c r="Z69" s="101">
        <v>-19050</v>
      </c>
      <c r="AA69" s="101"/>
      <c r="AB69" s="99"/>
      <c r="AC69" s="99"/>
      <c r="AD69" s="101"/>
    </row>
    <row r="70" spans="1:30" ht="15.75" customHeight="1">
      <c r="A70" s="14"/>
      <c r="B70" s="23" t="s">
        <v>96</v>
      </c>
      <c r="C70" s="92" t="s">
        <v>13</v>
      </c>
      <c r="D70" s="92" t="s">
        <v>14</v>
      </c>
      <c r="E70" s="92" t="s">
        <v>97</v>
      </c>
      <c r="F70" s="119">
        <f t="shared" si="8"/>
        <v>1655603</v>
      </c>
      <c r="G70" s="101">
        <v>457636</v>
      </c>
      <c r="H70" s="101"/>
      <c r="I70" s="3"/>
      <c r="J70" s="99"/>
      <c r="K70" s="96"/>
      <c r="L70" s="95"/>
      <c r="M70" s="96"/>
      <c r="N70" s="96"/>
      <c r="O70" s="95"/>
      <c r="P70" s="97"/>
      <c r="Q70" s="97"/>
      <c r="R70" s="96"/>
      <c r="S70" s="94"/>
      <c r="T70" s="94"/>
      <c r="U70" s="94"/>
      <c r="V70" s="94"/>
      <c r="W70" s="95">
        <f>+W71+W72</f>
        <v>1197967</v>
      </c>
      <c r="X70" s="96"/>
      <c r="Y70" s="94"/>
      <c r="Z70" s="94"/>
      <c r="AA70" s="94"/>
      <c r="AB70" s="109"/>
      <c r="AC70" s="96"/>
      <c r="AD70" s="94"/>
    </row>
    <row r="71" spans="1:30" ht="15.75" customHeight="1">
      <c r="B71" s="28"/>
      <c r="C71" s="30" t="s">
        <v>29</v>
      </c>
      <c r="D71" s="30" t="s">
        <v>14</v>
      </c>
      <c r="E71" s="30" t="s">
        <v>98</v>
      </c>
      <c r="F71" s="103">
        <f t="shared" si="8"/>
        <v>260811</v>
      </c>
      <c r="G71" s="101"/>
      <c r="H71" s="101"/>
      <c r="I71" s="3"/>
      <c r="J71" s="99"/>
      <c r="K71" s="99"/>
      <c r="L71" s="3"/>
      <c r="M71" s="99"/>
      <c r="N71" s="99"/>
      <c r="O71" s="3"/>
      <c r="P71" s="102"/>
      <c r="Q71" s="102"/>
      <c r="R71" s="99"/>
      <c r="S71" s="101"/>
      <c r="T71" s="101"/>
      <c r="U71" s="101"/>
      <c r="V71" s="101"/>
      <c r="W71" s="3">
        <v>260811</v>
      </c>
      <c r="X71" s="99"/>
      <c r="Y71" s="101"/>
      <c r="Z71" s="101"/>
      <c r="AA71" s="101"/>
      <c r="AB71" s="109"/>
      <c r="AC71" s="99"/>
      <c r="AD71" s="101"/>
    </row>
    <row r="72" spans="1:30" ht="15.75" customHeight="1">
      <c r="B72" s="28"/>
      <c r="C72" s="30" t="s">
        <v>99</v>
      </c>
      <c r="D72" s="30" t="s">
        <v>14</v>
      </c>
      <c r="E72" s="30" t="s">
        <v>100</v>
      </c>
      <c r="F72" s="103">
        <f t="shared" si="8"/>
        <v>937156</v>
      </c>
      <c r="G72" s="101"/>
      <c r="H72" s="101"/>
      <c r="I72" s="3"/>
      <c r="J72" s="99"/>
      <c r="K72" s="99"/>
      <c r="L72" s="3"/>
      <c r="M72" s="99"/>
      <c r="N72" s="99"/>
      <c r="O72" s="3"/>
      <c r="P72" s="102"/>
      <c r="Q72" s="102"/>
      <c r="R72" s="99"/>
      <c r="S72" s="101"/>
      <c r="T72" s="101"/>
      <c r="U72" s="101"/>
      <c r="V72" s="101"/>
      <c r="W72" s="3">
        <v>937156</v>
      </c>
      <c r="X72" s="99"/>
      <c r="Y72" s="101"/>
      <c r="Z72" s="101"/>
      <c r="AA72" s="101"/>
      <c r="AB72" s="109"/>
      <c r="AC72" s="99"/>
      <c r="AD72" s="101"/>
    </row>
    <row r="73" spans="1:30" ht="15.75" customHeight="1">
      <c r="B73" s="28"/>
      <c r="C73" s="30" t="s">
        <v>21</v>
      </c>
      <c r="D73" s="30" t="s">
        <v>14</v>
      </c>
      <c r="E73" s="30" t="s">
        <v>101</v>
      </c>
      <c r="F73" s="103">
        <f t="shared" si="8"/>
        <v>0</v>
      </c>
      <c r="G73" s="101"/>
      <c r="H73" s="101"/>
      <c r="I73" s="3"/>
      <c r="J73" s="99"/>
      <c r="K73" s="99"/>
      <c r="L73" s="3"/>
      <c r="M73" s="99"/>
      <c r="N73" s="99"/>
      <c r="O73" s="3"/>
      <c r="P73" s="102"/>
      <c r="Q73" s="102"/>
      <c r="R73" s="99"/>
      <c r="S73" s="101"/>
      <c r="T73" s="101"/>
      <c r="U73" s="101"/>
      <c r="V73" s="101"/>
      <c r="W73" s="3"/>
      <c r="X73" s="99"/>
      <c r="Y73" s="101"/>
      <c r="Z73" s="101"/>
      <c r="AA73" s="101"/>
      <c r="AB73" s="109"/>
      <c r="AC73" s="99"/>
      <c r="AD73" s="101"/>
    </row>
    <row r="74" spans="1:30" ht="15.75" customHeight="1">
      <c r="A74" s="1"/>
      <c r="B74" s="28"/>
      <c r="C74" s="30" t="s">
        <v>73</v>
      </c>
      <c r="D74" s="30" t="s">
        <v>14</v>
      </c>
      <c r="E74" s="30" t="s">
        <v>211</v>
      </c>
      <c r="F74" s="103">
        <f t="shared" si="8"/>
        <v>457636</v>
      </c>
      <c r="G74" s="101">
        <v>457636</v>
      </c>
      <c r="H74" s="101"/>
      <c r="I74" s="3"/>
      <c r="J74" s="99"/>
      <c r="K74" s="99"/>
      <c r="L74" s="3"/>
      <c r="M74" s="99"/>
      <c r="N74" s="99"/>
      <c r="O74" s="3"/>
      <c r="P74" s="102"/>
      <c r="Q74" s="102"/>
      <c r="R74" s="99"/>
      <c r="S74" s="101"/>
      <c r="T74" s="101"/>
      <c r="U74" s="101"/>
      <c r="V74" s="101"/>
      <c r="W74" s="3"/>
      <c r="X74" s="99"/>
      <c r="Y74" s="101"/>
      <c r="Z74" s="101"/>
      <c r="AA74" s="101"/>
      <c r="AB74" s="99"/>
      <c r="AC74" s="99"/>
      <c r="AD74" s="101"/>
    </row>
    <row r="75" spans="1:30" ht="15.75" customHeight="1">
      <c r="B75" s="128" t="s">
        <v>104</v>
      </c>
      <c r="C75" s="129"/>
      <c r="D75" s="129"/>
      <c r="E75" s="129" t="s">
        <v>105</v>
      </c>
      <c r="F75" s="130">
        <f t="shared" si="8"/>
        <v>0</v>
      </c>
      <c r="G75" s="131"/>
      <c r="H75" s="131"/>
      <c r="I75" s="110"/>
      <c r="J75" s="110"/>
      <c r="K75" s="110"/>
      <c r="L75" s="132"/>
      <c r="M75" s="110"/>
      <c r="N75" s="110"/>
      <c r="O75" s="132"/>
      <c r="P75" s="133"/>
      <c r="Q75" s="133"/>
      <c r="R75" s="110"/>
      <c r="S75" s="110"/>
      <c r="T75" s="131"/>
      <c r="U75" s="131"/>
      <c r="V75" s="131"/>
      <c r="W75" s="132"/>
      <c r="X75" s="110"/>
      <c r="Y75" s="131"/>
      <c r="Z75" s="131"/>
      <c r="AA75" s="131"/>
      <c r="AB75" s="110"/>
      <c r="AC75" s="110"/>
      <c r="AD75" s="131"/>
    </row>
    <row r="76" spans="1:30" ht="15.75" customHeight="1">
      <c r="F76" s="1"/>
      <c r="N76" s="1"/>
      <c r="P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30" ht="15.75" customHeight="1">
      <c r="D77" s="2"/>
      <c r="E77" s="1"/>
      <c r="F77" s="1"/>
      <c r="N77" s="1"/>
      <c r="P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30" ht="15.75" customHeight="1">
      <c r="E78" s="1"/>
      <c r="F78" s="1"/>
      <c r="N78" s="1"/>
      <c r="P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30" ht="15.75" customHeight="1">
      <c r="E79" s="1"/>
      <c r="F79" s="1"/>
      <c r="N79" s="1"/>
      <c r="P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30" ht="15.75" customHeight="1">
      <c r="D80" s="1"/>
      <c r="E80" s="1"/>
      <c r="F80" s="1"/>
      <c r="N80" s="1"/>
      <c r="P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5:29" ht="15.75" customHeight="1">
      <c r="F81" s="1"/>
      <c r="N81" s="1"/>
      <c r="P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5:29" ht="15.75" customHeight="1">
      <c r="E82" s="1"/>
      <c r="F82" s="1"/>
      <c r="N82" s="1"/>
      <c r="P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ht="15.75" customHeight="1">
      <c r="E83" s="134"/>
      <c r="F83" s="1"/>
      <c r="N83" s="1"/>
      <c r="P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ht="15.75" customHeight="1">
      <c r="E84" s="1"/>
      <c r="F84" s="1"/>
      <c r="N84" s="1"/>
      <c r="P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ht="15.75" customHeight="1">
      <c r="E85" s="1"/>
      <c r="F85" s="1"/>
      <c r="N85" s="1"/>
      <c r="P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5:29" ht="15.75" customHeight="1">
      <c r="E86" s="1"/>
      <c r="F86" s="1"/>
      <c r="N86" s="1"/>
      <c r="P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5:29" ht="15.75" customHeight="1">
      <c r="E87" s="13"/>
      <c r="F87" s="1"/>
      <c r="N87" s="1"/>
      <c r="P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5:29" ht="15.75" customHeight="1">
      <c r="F88" s="1"/>
      <c r="N88" s="1"/>
      <c r="P88" s="1"/>
      <c r="Q88" s="13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5:29" ht="15.75" customHeight="1">
      <c r="F89" s="1"/>
      <c r="N89" s="1"/>
      <c r="P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5:29" ht="15.75" customHeight="1">
      <c r="F90" s="1"/>
      <c r="N90" s="1"/>
      <c r="P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5:29" ht="15.75" customHeight="1">
      <c r="F91" s="1"/>
      <c r="N91" s="1"/>
      <c r="P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5:29" ht="15.75" customHeight="1">
      <c r="F92" s="1"/>
      <c r="N92" s="1"/>
      <c r="P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5:29" ht="15.75" customHeight="1">
      <c r="F93" s="1"/>
      <c r="N93" s="1"/>
      <c r="P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5:29" ht="15.75" customHeight="1">
      <c r="F94" s="1"/>
      <c r="N94" s="1"/>
      <c r="P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5:29" ht="15.75" customHeight="1">
      <c r="F95" s="1"/>
      <c r="N95" s="1"/>
      <c r="P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5:29" ht="15.75" customHeight="1">
      <c r="F96" s="1"/>
      <c r="N96" s="1"/>
      <c r="P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6:29" ht="15.75" customHeight="1">
      <c r="F97" s="1"/>
      <c r="N97" s="1"/>
      <c r="P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6:29" ht="15.75" customHeight="1">
      <c r="F98" s="1"/>
      <c r="N98" s="1"/>
      <c r="P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6:29" ht="15.75" customHeight="1">
      <c r="F99" s="1"/>
      <c r="N99" s="1"/>
      <c r="P99" s="1"/>
      <c r="S99" s="1"/>
      <c r="U99" s="1"/>
      <c r="V99" s="1"/>
      <c r="W99" s="1"/>
      <c r="X99" s="1"/>
      <c r="Y99" s="1"/>
      <c r="Z99" s="1"/>
      <c r="AA99" s="1"/>
      <c r="AB99" s="1"/>
      <c r="AC99" s="1"/>
    </row>
    <row r="100" spans="6:29" ht="15.75" customHeight="1">
      <c r="F100" s="1"/>
      <c r="N100" s="1"/>
      <c r="P100" s="1"/>
      <c r="S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6:29" ht="15.75" customHeight="1">
      <c r="F101" s="1"/>
      <c r="N101" s="1"/>
      <c r="P101" s="1"/>
      <c r="S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6:29" ht="15.75" customHeight="1">
      <c r="F102" s="1"/>
      <c r="N102" s="1"/>
      <c r="P102" s="1"/>
      <c r="S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6:29" ht="15.75" customHeight="1">
      <c r="F103" s="1"/>
      <c r="N103" s="1"/>
      <c r="P103" s="1"/>
      <c r="S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6:29" ht="15.75" customHeight="1">
      <c r="F104" s="1"/>
      <c r="N104" s="1"/>
      <c r="P104" s="1"/>
      <c r="S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6:29" ht="15.75" customHeight="1">
      <c r="F105" s="1"/>
      <c r="N105" s="1"/>
      <c r="P105" s="1"/>
      <c r="S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6:29" ht="15.75" customHeight="1">
      <c r="F106" s="1"/>
      <c r="N106" s="1"/>
      <c r="P106" s="1"/>
      <c r="S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6:29" ht="15.75" customHeight="1">
      <c r="F107" s="1"/>
      <c r="N107" s="1"/>
      <c r="P107" s="1"/>
      <c r="S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6:29" ht="15.75" customHeight="1">
      <c r="F108" s="1"/>
      <c r="N108" s="1"/>
      <c r="P108" s="1"/>
      <c r="S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6:29" ht="15.75" customHeight="1">
      <c r="F109" s="1"/>
      <c r="N109" s="1"/>
      <c r="P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6:29" ht="15.75" customHeight="1">
      <c r="F110" s="1"/>
      <c r="N110" s="1"/>
      <c r="P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6:29" ht="15.75" customHeight="1">
      <c r="F111" s="1"/>
      <c r="N111" s="1"/>
      <c r="P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6:29" ht="15.75" customHeight="1">
      <c r="F112" s="1"/>
      <c r="N112" s="1"/>
      <c r="P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6:29" ht="15.75" customHeight="1">
      <c r="F113" s="1"/>
      <c r="N113" s="1"/>
      <c r="P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6:29" ht="15.75" customHeight="1">
      <c r="F114" s="1"/>
      <c r="N114" s="1"/>
      <c r="P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6:29" ht="15.75" customHeight="1">
      <c r="F115" s="1"/>
      <c r="N115" s="1"/>
      <c r="P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6:29" ht="15.75" customHeight="1">
      <c r="F116" s="1"/>
      <c r="N116" s="1"/>
      <c r="P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6:29" ht="15.75" customHeight="1">
      <c r="F117" s="1"/>
      <c r="N117" s="1"/>
      <c r="P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6:29" ht="15.75" customHeight="1">
      <c r="F118" s="1"/>
      <c r="N118" s="1"/>
      <c r="P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6:29" ht="15.75" customHeight="1">
      <c r="F119" s="1"/>
      <c r="N119" s="1"/>
      <c r="P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6:29" ht="15.75" customHeight="1">
      <c r="F120" s="1"/>
      <c r="N120" s="1"/>
      <c r="P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6:29" ht="15.75" customHeight="1">
      <c r="F121" s="1"/>
      <c r="N121" s="1"/>
      <c r="P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6:29" ht="15.75" customHeight="1">
      <c r="F122" s="1"/>
      <c r="N122" s="1"/>
      <c r="P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6:29" ht="15.75" customHeight="1">
      <c r="F123" s="1"/>
      <c r="N123" s="1"/>
      <c r="P123" s="1"/>
      <c r="S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6:29" ht="15.75" customHeight="1">
      <c r="F124" s="1"/>
      <c r="N124" s="1"/>
      <c r="P124" s="1"/>
      <c r="S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6:29" ht="15.75" customHeight="1">
      <c r="F125" s="1"/>
      <c r="N125" s="1"/>
      <c r="P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6:29" ht="15.75" customHeight="1">
      <c r="F126" s="1"/>
      <c r="N126" s="1"/>
      <c r="P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6:29" ht="15.75" customHeight="1">
      <c r="F127" s="1"/>
      <c r="N127" s="1"/>
      <c r="P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6:29" ht="15.75" customHeight="1">
      <c r="F128" s="1"/>
      <c r="N128" s="1"/>
      <c r="P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6:29" ht="15.75" customHeight="1">
      <c r="F129" s="1"/>
      <c r="N129" s="1"/>
      <c r="P129" s="1"/>
      <c r="S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6:29" ht="15.75" customHeight="1">
      <c r="F130" s="1"/>
      <c r="N130" s="1"/>
      <c r="P130" s="1"/>
      <c r="S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6:29" ht="15.75" customHeight="1">
      <c r="F131" s="1"/>
      <c r="N131" s="1"/>
      <c r="P131" s="1"/>
      <c r="S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6:29" ht="15.75" customHeight="1">
      <c r="F132" s="1"/>
      <c r="N132" s="1"/>
      <c r="P132" s="1"/>
      <c r="S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6:29" ht="15.75" customHeight="1">
      <c r="F133" s="1"/>
      <c r="N133" s="1"/>
      <c r="P133" s="1"/>
      <c r="S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6:29" ht="15.75" customHeight="1">
      <c r="F134" s="1"/>
      <c r="N134" s="1"/>
      <c r="P134" s="1"/>
      <c r="S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6:29" ht="15.75" customHeight="1">
      <c r="F135" s="1"/>
      <c r="N135" s="1"/>
      <c r="P135" s="1"/>
      <c r="S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6:29" ht="15.75" customHeight="1">
      <c r="F136" s="1"/>
      <c r="N136" s="1"/>
      <c r="P136" s="1"/>
      <c r="S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6:29" ht="15.75" customHeight="1">
      <c r="F137" s="1"/>
      <c r="N137" s="1"/>
      <c r="P137" s="1"/>
      <c r="S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6:29" ht="15.75" customHeight="1">
      <c r="F138" s="1"/>
      <c r="N138" s="1"/>
      <c r="P138" s="1"/>
      <c r="S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6:29" ht="15.75" customHeight="1">
      <c r="F139" s="1"/>
      <c r="N139" s="1"/>
      <c r="P139" s="1"/>
      <c r="S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6:29" ht="15.75" customHeight="1">
      <c r="F140" s="1"/>
      <c r="N140" s="1"/>
      <c r="P140" s="1"/>
      <c r="S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6:29" ht="15.75" customHeight="1">
      <c r="F141" s="1"/>
      <c r="N141" s="1"/>
      <c r="P141" s="1"/>
      <c r="S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6:29" ht="15.75" customHeight="1">
      <c r="F142" s="1"/>
      <c r="N142" s="1"/>
      <c r="P142" s="1"/>
      <c r="S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6:29" ht="15.75" customHeight="1">
      <c r="F143" s="1"/>
      <c r="N143" s="1"/>
      <c r="P143" s="1"/>
      <c r="S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6:29" ht="15.75" customHeight="1">
      <c r="F144" s="1"/>
      <c r="N144" s="1"/>
      <c r="P144" s="1"/>
      <c r="S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6:29" ht="15.75" customHeight="1">
      <c r="F145" s="1"/>
      <c r="N145" s="1"/>
      <c r="P145" s="1"/>
      <c r="S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6:29" ht="15.75" customHeight="1">
      <c r="F146" s="1"/>
      <c r="N146" s="1"/>
      <c r="P146" s="1"/>
      <c r="S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6:29" ht="15.75" customHeight="1">
      <c r="F147" s="1"/>
      <c r="N147" s="1"/>
      <c r="P147" s="1"/>
      <c r="S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6:29" ht="15.75" customHeight="1">
      <c r="F148" s="1"/>
      <c r="N148" s="1"/>
      <c r="P148" s="1"/>
      <c r="S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6:29" ht="15.75" customHeight="1">
      <c r="F149" s="1"/>
      <c r="N149" s="1"/>
      <c r="P149" s="1"/>
      <c r="S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6:29" ht="15.75" customHeight="1">
      <c r="F150" s="1"/>
      <c r="N150" s="1"/>
      <c r="P150" s="1"/>
      <c r="S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6:29" ht="15.75" customHeight="1">
      <c r="F151" s="1"/>
      <c r="N151" s="1"/>
      <c r="P151" s="1"/>
      <c r="S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6:29" ht="15.75" customHeight="1">
      <c r="F152" s="1"/>
      <c r="N152" s="1"/>
      <c r="P152" s="1"/>
      <c r="S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6:29" ht="15.75" customHeight="1">
      <c r="F153" s="1"/>
      <c r="N153" s="1"/>
      <c r="P153" s="1"/>
      <c r="S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6:29" ht="15.75" customHeight="1">
      <c r="F154" s="1"/>
      <c r="N154" s="1"/>
      <c r="P154" s="1"/>
      <c r="S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6:29" ht="15.75" customHeight="1">
      <c r="F155" s="1"/>
      <c r="N155" s="1"/>
      <c r="P155" s="1"/>
      <c r="S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6:29" ht="15.75" customHeight="1">
      <c r="F156" s="1"/>
      <c r="N156" s="1"/>
      <c r="P156" s="1"/>
      <c r="S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6:29" ht="15.75" customHeight="1">
      <c r="F157" s="1"/>
      <c r="N157" s="1"/>
      <c r="P157" s="1"/>
      <c r="S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6:29" ht="15.75" customHeight="1">
      <c r="F158" s="1"/>
      <c r="N158" s="1"/>
      <c r="P158" s="1"/>
      <c r="S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6:29" ht="15.75" customHeight="1">
      <c r="F159" s="1"/>
      <c r="N159" s="1"/>
      <c r="P159" s="1"/>
      <c r="S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6:29" ht="15.75" customHeight="1">
      <c r="F160" s="1"/>
      <c r="N160" s="1"/>
      <c r="P160" s="1"/>
      <c r="S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6:29" ht="15.75" customHeight="1">
      <c r="F161" s="1"/>
      <c r="N161" s="1"/>
      <c r="P161" s="1"/>
      <c r="S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6:29" ht="15.75" customHeight="1">
      <c r="F162" s="1"/>
      <c r="N162" s="1"/>
      <c r="P162" s="1"/>
      <c r="S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6:29" ht="15.75" customHeight="1">
      <c r="F163" s="1"/>
      <c r="N163" s="1"/>
      <c r="P163" s="1"/>
      <c r="S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6:29" ht="15.75" customHeight="1">
      <c r="F164" s="1"/>
      <c r="N164" s="1"/>
      <c r="P164" s="1"/>
      <c r="S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6:29" ht="15.75" customHeight="1">
      <c r="F165" s="1"/>
      <c r="N165" s="1"/>
      <c r="P165" s="1"/>
      <c r="S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6:29" ht="15.75" customHeight="1">
      <c r="F166" s="1"/>
      <c r="N166" s="1"/>
      <c r="P166" s="1"/>
      <c r="S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6:29" ht="15.75" customHeight="1">
      <c r="F167" s="1"/>
      <c r="N167" s="1"/>
      <c r="P167" s="1"/>
      <c r="S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6:29" ht="15.75" customHeight="1">
      <c r="F168" s="1"/>
      <c r="N168" s="1"/>
      <c r="P168" s="1"/>
      <c r="S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6:29" ht="15.75" customHeight="1">
      <c r="F169" s="1"/>
      <c r="N169" s="1"/>
      <c r="P169" s="1"/>
      <c r="S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6:29" ht="15.75" customHeight="1">
      <c r="F170" s="1"/>
      <c r="N170" s="1"/>
      <c r="P170" s="1"/>
      <c r="S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6:29" ht="15.75" customHeight="1">
      <c r="F171" s="1"/>
      <c r="N171" s="1"/>
      <c r="P171" s="1"/>
      <c r="S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6:29" ht="15.75" customHeight="1">
      <c r="F172" s="1"/>
      <c r="N172" s="1"/>
      <c r="P172" s="1"/>
      <c r="S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6:29" ht="15.75" customHeight="1">
      <c r="F173" s="1"/>
      <c r="N173" s="1"/>
      <c r="P173" s="1"/>
      <c r="S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6:29" ht="15.75" customHeight="1">
      <c r="F174" s="1"/>
      <c r="N174" s="1"/>
      <c r="P174" s="1"/>
      <c r="S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6:29" ht="15.75" customHeight="1">
      <c r="F175" s="1"/>
      <c r="N175" s="1"/>
      <c r="P175" s="1"/>
      <c r="S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6:29" ht="15.75" customHeight="1">
      <c r="F176" s="1"/>
      <c r="N176" s="1"/>
      <c r="P176" s="1"/>
      <c r="S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6:29" ht="15.75" customHeight="1">
      <c r="F177" s="1"/>
      <c r="N177" s="1"/>
      <c r="P177" s="1"/>
      <c r="S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6:29" ht="15.75" customHeight="1">
      <c r="F178" s="1"/>
      <c r="N178" s="1"/>
      <c r="P178" s="1"/>
      <c r="S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6:29" ht="15.75" customHeight="1">
      <c r="F179" s="1"/>
      <c r="N179" s="1"/>
      <c r="P179" s="1"/>
      <c r="S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6:29" ht="15.75" customHeight="1">
      <c r="F180" s="1"/>
      <c r="N180" s="1"/>
      <c r="P180" s="1"/>
      <c r="S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6:29" ht="15.75" customHeight="1">
      <c r="F181" s="1"/>
      <c r="N181" s="1"/>
      <c r="P181" s="1"/>
      <c r="S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6:29" ht="15.75" customHeight="1">
      <c r="F182" s="1"/>
      <c r="N182" s="1"/>
      <c r="P182" s="1"/>
      <c r="S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6:29" ht="15.75" customHeight="1">
      <c r="F183" s="1"/>
      <c r="N183" s="1"/>
      <c r="P183" s="1"/>
      <c r="S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6:29" ht="15.75" customHeight="1">
      <c r="F184" s="1"/>
      <c r="N184" s="1"/>
      <c r="P184" s="1"/>
      <c r="S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6:29" ht="15.75" customHeight="1">
      <c r="F185" s="1"/>
      <c r="N185" s="1"/>
      <c r="P185" s="1"/>
      <c r="S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6:29" ht="15.75" customHeight="1">
      <c r="F186" s="1"/>
      <c r="N186" s="1"/>
      <c r="P186" s="1"/>
      <c r="S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6:29" ht="15.75" customHeight="1">
      <c r="F187" s="1"/>
      <c r="N187" s="1"/>
      <c r="P187" s="1"/>
      <c r="S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6:29" ht="15.75" customHeight="1">
      <c r="F188" s="1"/>
      <c r="N188" s="1"/>
      <c r="P188" s="1"/>
      <c r="S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6:29" ht="15.75" customHeight="1">
      <c r="F189" s="1"/>
      <c r="N189" s="1"/>
      <c r="P189" s="1"/>
      <c r="S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6:29" ht="15.75" customHeight="1">
      <c r="F190" s="1"/>
      <c r="N190" s="1"/>
      <c r="P190" s="1"/>
      <c r="S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6:29" ht="15.75" customHeight="1">
      <c r="F191" s="1"/>
      <c r="N191" s="1"/>
      <c r="P191" s="1"/>
      <c r="S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6:29" ht="15.75" customHeight="1">
      <c r="F192" s="1"/>
      <c r="N192" s="1"/>
      <c r="P192" s="1"/>
      <c r="S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6:29" ht="15.75" customHeight="1">
      <c r="F193" s="1"/>
      <c r="N193" s="1"/>
      <c r="P193" s="1"/>
      <c r="S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6:29" ht="15.75" customHeight="1">
      <c r="F194" s="1"/>
      <c r="N194" s="1"/>
      <c r="P194" s="1"/>
      <c r="S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6:29" ht="15.75" customHeight="1">
      <c r="F195" s="1"/>
      <c r="N195" s="1"/>
      <c r="P195" s="1"/>
      <c r="S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6:29" ht="15.75" customHeight="1">
      <c r="F196" s="1"/>
      <c r="N196" s="1"/>
      <c r="P196" s="1"/>
      <c r="S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6:29" ht="15.75" customHeight="1">
      <c r="F197" s="1"/>
      <c r="N197" s="1"/>
      <c r="P197" s="1"/>
      <c r="S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6:29" ht="15.75" customHeight="1">
      <c r="F198" s="1"/>
      <c r="N198" s="1"/>
      <c r="P198" s="1"/>
      <c r="S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6:29" ht="15.75" customHeight="1">
      <c r="F199" s="1"/>
      <c r="N199" s="1"/>
      <c r="P199" s="1"/>
      <c r="S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6:29" ht="15.75" customHeight="1">
      <c r="F200" s="1"/>
      <c r="N200" s="1"/>
      <c r="P200" s="1"/>
      <c r="S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6:29" ht="15.75" customHeight="1">
      <c r="F201" s="1"/>
      <c r="N201" s="1"/>
      <c r="P201" s="1"/>
      <c r="S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6:29" ht="15.75" customHeight="1">
      <c r="F202" s="1"/>
      <c r="N202" s="1"/>
      <c r="P202" s="1"/>
      <c r="S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6:29" ht="15.75" customHeight="1">
      <c r="F203" s="1"/>
      <c r="N203" s="1"/>
      <c r="P203" s="1"/>
      <c r="S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6:29" ht="15.75" customHeight="1">
      <c r="F204" s="1"/>
      <c r="N204" s="1"/>
      <c r="P204" s="1"/>
      <c r="S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6:29" ht="15.75" customHeight="1">
      <c r="F205" s="1"/>
      <c r="N205" s="1"/>
      <c r="P205" s="1"/>
      <c r="S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6:29" ht="15.75" customHeight="1">
      <c r="F206" s="1"/>
      <c r="N206" s="1"/>
      <c r="P206" s="1"/>
      <c r="S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6:29" ht="15.75" customHeight="1">
      <c r="F207" s="1"/>
      <c r="N207" s="1"/>
      <c r="P207" s="1"/>
      <c r="S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6:29" ht="15.75" customHeight="1">
      <c r="F208" s="1"/>
      <c r="N208" s="1"/>
      <c r="P208" s="1"/>
      <c r="S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6:29" ht="15.75" customHeight="1">
      <c r="F209" s="1"/>
      <c r="N209" s="1"/>
      <c r="P209" s="1"/>
      <c r="S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6:29" ht="15.75" customHeight="1">
      <c r="F210" s="1"/>
      <c r="N210" s="1"/>
      <c r="P210" s="1"/>
      <c r="S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6:29" ht="15.75" customHeight="1">
      <c r="F211" s="1"/>
      <c r="N211" s="1"/>
      <c r="P211" s="1"/>
      <c r="S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6:29" ht="15.75" customHeight="1">
      <c r="F212" s="1"/>
      <c r="N212" s="1"/>
      <c r="P212" s="1"/>
      <c r="S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6:29" ht="15.75" customHeight="1">
      <c r="F213" s="1"/>
      <c r="N213" s="1"/>
      <c r="P213" s="1"/>
      <c r="S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6:29" ht="15.75" customHeight="1">
      <c r="F214" s="1"/>
      <c r="N214" s="1"/>
      <c r="P214" s="1"/>
      <c r="S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6:29" ht="15.75" customHeight="1">
      <c r="F215" s="1"/>
      <c r="N215" s="1"/>
      <c r="P215" s="1"/>
      <c r="S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6:29" ht="15.75" customHeight="1">
      <c r="F216" s="1"/>
      <c r="N216" s="1"/>
      <c r="P216" s="1"/>
      <c r="S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6:29" ht="15.75" customHeight="1">
      <c r="F217" s="1"/>
      <c r="N217" s="1"/>
      <c r="P217" s="1"/>
      <c r="S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6:29" ht="15.75" customHeight="1">
      <c r="F218" s="1"/>
      <c r="N218" s="1"/>
      <c r="P218" s="1"/>
      <c r="S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6:29" ht="15.75" customHeight="1">
      <c r="F219" s="1"/>
      <c r="N219" s="1"/>
      <c r="P219" s="1"/>
      <c r="S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6:29" ht="15.75" customHeight="1">
      <c r="F220" s="1"/>
      <c r="N220" s="1"/>
      <c r="P220" s="1"/>
      <c r="S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6:29" ht="15.75" customHeight="1">
      <c r="F221" s="1"/>
      <c r="N221" s="1"/>
      <c r="P221" s="1"/>
      <c r="S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6:29" ht="15.75" customHeight="1">
      <c r="F222" s="1"/>
      <c r="N222" s="1"/>
      <c r="P222" s="1"/>
      <c r="S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6:29" ht="15.75" customHeight="1">
      <c r="F223" s="1"/>
      <c r="N223" s="1"/>
      <c r="P223" s="1"/>
      <c r="S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6:29" ht="15.75" customHeight="1">
      <c r="F224" s="1"/>
      <c r="N224" s="1"/>
      <c r="P224" s="1"/>
      <c r="S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6:29" ht="15.75" customHeight="1">
      <c r="F225" s="1"/>
      <c r="N225" s="1"/>
      <c r="P225" s="1"/>
      <c r="S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6:29" ht="15.75" customHeight="1">
      <c r="F226" s="1"/>
      <c r="N226" s="1"/>
      <c r="P226" s="1"/>
      <c r="S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6:29" ht="15.75" customHeight="1">
      <c r="F227" s="1"/>
      <c r="N227" s="1"/>
      <c r="P227" s="1"/>
      <c r="S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6:29" ht="15.75" customHeight="1">
      <c r="F228" s="1"/>
      <c r="N228" s="1"/>
      <c r="P228" s="1"/>
      <c r="S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6:29" ht="15.75" customHeight="1">
      <c r="F229" s="1"/>
      <c r="N229" s="1"/>
      <c r="P229" s="1"/>
      <c r="S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6:29" ht="15.75" customHeight="1">
      <c r="F230" s="1"/>
      <c r="N230" s="1"/>
      <c r="P230" s="1"/>
      <c r="S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6:29" ht="15.75" customHeight="1">
      <c r="F231" s="1"/>
      <c r="N231" s="1"/>
      <c r="P231" s="1"/>
      <c r="S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6:29" ht="15.75" customHeight="1">
      <c r="F232" s="1"/>
      <c r="N232" s="1"/>
      <c r="P232" s="1"/>
      <c r="S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6:29" ht="15.75" customHeight="1">
      <c r="F233" s="1"/>
      <c r="N233" s="1"/>
      <c r="P233" s="1"/>
      <c r="S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6:29" ht="15.75" customHeight="1">
      <c r="F234" s="1"/>
      <c r="N234" s="1"/>
      <c r="P234" s="1"/>
      <c r="S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6:29" ht="15.75" customHeight="1">
      <c r="F235" s="1"/>
      <c r="N235" s="1"/>
      <c r="P235" s="1"/>
      <c r="S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6:29" ht="15.75" customHeight="1">
      <c r="F236" s="1"/>
      <c r="N236" s="1"/>
      <c r="P236" s="1"/>
      <c r="S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6:29" ht="15.75" customHeight="1">
      <c r="F237" s="1"/>
      <c r="N237" s="1"/>
      <c r="P237" s="1"/>
      <c r="S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6:29" ht="15.75" customHeight="1">
      <c r="F238" s="1"/>
      <c r="N238" s="1"/>
      <c r="P238" s="1"/>
      <c r="S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6:29" ht="15.75" customHeight="1">
      <c r="F239" s="1"/>
      <c r="N239" s="1"/>
      <c r="P239" s="1"/>
      <c r="S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6:29" ht="15.75" customHeight="1">
      <c r="F240" s="1"/>
      <c r="N240" s="1"/>
      <c r="P240" s="1"/>
      <c r="S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6:29" ht="15.75" customHeight="1">
      <c r="F241" s="1"/>
      <c r="N241" s="1"/>
      <c r="P241" s="1"/>
      <c r="S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6:29" ht="15.75" customHeight="1">
      <c r="F242" s="1"/>
      <c r="N242" s="1"/>
      <c r="P242" s="1"/>
      <c r="S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6:29" ht="15.75" customHeight="1">
      <c r="F243" s="1"/>
      <c r="N243" s="1"/>
      <c r="P243" s="1"/>
      <c r="S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6:29" ht="15.75" customHeight="1">
      <c r="F244" s="1"/>
      <c r="N244" s="1"/>
      <c r="P244" s="1"/>
      <c r="S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6:29" ht="15.75" customHeight="1">
      <c r="F245" s="1"/>
      <c r="N245" s="1"/>
      <c r="P245" s="1"/>
      <c r="S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6:29" ht="15.75" customHeight="1">
      <c r="F246" s="1"/>
      <c r="N246" s="1"/>
      <c r="P246" s="1"/>
      <c r="S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6:29" ht="15.75" customHeight="1">
      <c r="F247" s="1"/>
      <c r="N247" s="1"/>
      <c r="P247" s="1"/>
      <c r="S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6:29" ht="15.75" customHeight="1">
      <c r="F248" s="1"/>
      <c r="N248" s="1"/>
      <c r="P248" s="1"/>
      <c r="S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6:29" ht="15.75" customHeight="1">
      <c r="F249" s="1"/>
      <c r="N249" s="1"/>
      <c r="P249" s="1"/>
      <c r="S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6:29" ht="15.75" customHeight="1">
      <c r="F250" s="1"/>
      <c r="N250" s="1"/>
      <c r="P250" s="1"/>
      <c r="S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6:29" ht="15.75" customHeight="1">
      <c r="F251" s="1"/>
      <c r="N251" s="1"/>
      <c r="P251" s="1"/>
      <c r="S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6:29" ht="15.75" customHeight="1">
      <c r="F252" s="1"/>
      <c r="N252" s="1"/>
      <c r="P252" s="1"/>
      <c r="S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6:29" ht="15.75" customHeight="1">
      <c r="F253" s="1"/>
      <c r="N253" s="1"/>
      <c r="P253" s="1"/>
      <c r="S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6:29" ht="15.75" customHeight="1">
      <c r="F254" s="1"/>
      <c r="N254" s="1"/>
      <c r="P254" s="1"/>
      <c r="S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6:29" ht="15.75" customHeight="1">
      <c r="F255" s="1"/>
      <c r="N255" s="1"/>
      <c r="P255" s="1"/>
      <c r="S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6:29" ht="15.75" customHeight="1">
      <c r="F256" s="1"/>
      <c r="N256" s="1"/>
      <c r="P256" s="1"/>
      <c r="S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6:29" ht="15.75" customHeight="1">
      <c r="F257" s="1"/>
      <c r="N257" s="1"/>
      <c r="P257" s="1"/>
      <c r="S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6:29" ht="15.75" customHeight="1">
      <c r="F258" s="1"/>
      <c r="N258" s="1"/>
      <c r="P258" s="1"/>
      <c r="S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6:29" ht="15.75" customHeight="1">
      <c r="F259" s="1"/>
      <c r="N259" s="1"/>
      <c r="P259" s="1"/>
      <c r="S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6:29" ht="15.75" customHeight="1">
      <c r="F260" s="1"/>
      <c r="N260" s="1"/>
      <c r="P260" s="1"/>
      <c r="S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6:29" ht="15.75" customHeight="1">
      <c r="F261" s="1"/>
      <c r="N261" s="1"/>
      <c r="P261" s="1"/>
      <c r="S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6:29" ht="15.75" customHeight="1">
      <c r="F262" s="1"/>
      <c r="N262" s="1"/>
      <c r="P262" s="1"/>
      <c r="S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6:29" ht="15.75" customHeight="1">
      <c r="F263" s="1"/>
      <c r="N263" s="1"/>
      <c r="P263" s="1"/>
      <c r="S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6:29" ht="15.75" customHeight="1">
      <c r="F264" s="1"/>
      <c r="N264" s="1"/>
      <c r="P264" s="1"/>
      <c r="S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6:29" ht="15.75" customHeight="1">
      <c r="F265" s="1"/>
      <c r="N265" s="1"/>
      <c r="P265" s="1"/>
      <c r="S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6:29" ht="15.75" customHeight="1">
      <c r="F266" s="1"/>
      <c r="N266" s="1"/>
      <c r="P266" s="1"/>
      <c r="S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6:29" ht="15.75" customHeight="1">
      <c r="F267" s="1"/>
      <c r="N267" s="1"/>
      <c r="P267" s="1"/>
      <c r="S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6:29" ht="15.75" customHeight="1">
      <c r="F268" s="1"/>
      <c r="N268" s="1"/>
      <c r="P268" s="1"/>
      <c r="S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6:29" ht="15.75" customHeight="1">
      <c r="F269" s="1"/>
      <c r="N269" s="1"/>
      <c r="P269" s="1"/>
      <c r="S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6:29" ht="15.75" customHeight="1">
      <c r="F270" s="1"/>
      <c r="N270" s="1"/>
      <c r="P270" s="1"/>
      <c r="S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6:29" ht="15.75" customHeight="1">
      <c r="F271" s="1"/>
      <c r="N271" s="1"/>
      <c r="P271" s="1"/>
      <c r="S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6:29" ht="15.75" customHeight="1">
      <c r="F272" s="1"/>
      <c r="N272" s="1"/>
      <c r="P272" s="1"/>
      <c r="S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6:29" ht="15.75" customHeight="1">
      <c r="F273" s="1"/>
      <c r="N273" s="1"/>
      <c r="P273" s="1"/>
      <c r="S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6:29" ht="15.75" customHeight="1">
      <c r="F274" s="1"/>
      <c r="N274" s="1"/>
      <c r="P274" s="1"/>
      <c r="S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6:29" ht="15.75" customHeight="1">
      <c r="S275" s="1"/>
      <c r="U275" s="1"/>
      <c r="V275" s="1"/>
      <c r="W275" s="1"/>
      <c r="Z275" s="1"/>
      <c r="AA275" s="1"/>
      <c r="AC275" s="1"/>
    </row>
    <row r="276" spans="6:29" ht="15.75" customHeight="1">
      <c r="S276" s="1"/>
      <c r="U276" s="1"/>
      <c r="V276" s="1"/>
      <c r="W276" s="1"/>
      <c r="Z276" s="1"/>
      <c r="AA276" s="1"/>
      <c r="AC276" s="1"/>
    </row>
    <row r="277" spans="6:29" ht="15.75" customHeight="1">
      <c r="S277" s="1"/>
      <c r="U277" s="1"/>
      <c r="V277" s="1"/>
      <c r="W277" s="1"/>
      <c r="Z277" s="1"/>
      <c r="AA277" s="1"/>
      <c r="AC277" s="1"/>
    </row>
    <row r="278" spans="6:29" ht="15.75" customHeight="1">
      <c r="S278" s="1"/>
      <c r="U278" s="1"/>
      <c r="V278" s="1"/>
      <c r="W278" s="1"/>
      <c r="Z278" s="1"/>
      <c r="AA278" s="1"/>
      <c r="AC278" s="1"/>
    </row>
    <row r="279" spans="6:29" ht="15.75" customHeight="1">
      <c r="S279" s="1"/>
      <c r="U279" s="1"/>
      <c r="V279" s="1"/>
      <c r="W279" s="1"/>
      <c r="Z279" s="1"/>
      <c r="AA279" s="1"/>
      <c r="AC279" s="1"/>
    </row>
    <row r="280" spans="6:29" ht="15.75" customHeight="1">
      <c r="S280" s="1"/>
      <c r="U280" s="1"/>
      <c r="V280" s="1"/>
      <c r="W280" s="1"/>
      <c r="Z280" s="1"/>
      <c r="AA280" s="1"/>
      <c r="AC280" s="1"/>
    </row>
    <row r="281" spans="6:29" ht="15.75" customHeight="1">
      <c r="S281" s="1"/>
      <c r="U281" s="1"/>
      <c r="V281" s="1"/>
      <c r="W281" s="1"/>
      <c r="Z281" s="1"/>
      <c r="AA281" s="1"/>
      <c r="AC281" s="1"/>
    </row>
    <row r="282" spans="6:29" ht="15.75" customHeight="1">
      <c r="S282" s="1"/>
      <c r="U282" s="1"/>
      <c r="V282" s="1"/>
      <c r="W282" s="1"/>
      <c r="Z282" s="1"/>
      <c r="AA282" s="1"/>
      <c r="AC282" s="1"/>
    </row>
    <row r="283" spans="6:29" ht="15.75" customHeight="1">
      <c r="S283" s="1"/>
      <c r="U283" s="1"/>
      <c r="V283" s="1"/>
      <c r="W283" s="1"/>
      <c r="Z283" s="1"/>
      <c r="AA283" s="1"/>
      <c r="AC283" s="1"/>
    </row>
    <row r="284" spans="6:29" ht="15.75" customHeight="1">
      <c r="S284" s="1"/>
      <c r="U284" s="1"/>
      <c r="V284" s="1"/>
      <c r="W284" s="1"/>
      <c r="Z284" s="1"/>
      <c r="AA284" s="1"/>
      <c r="AC284" s="1"/>
    </row>
    <row r="285" spans="6:29" ht="15.75" customHeight="1">
      <c r="S285" s="1"/>
      <c r="U285" s="1"/>
      <c r="V285" s="1"/>
      <c r="W285" s="1"/>
      <c r="Z285" s="1"/>
      <c r="AA285" s="1"/>
      <c r="AC285" s="1"/>
    </row>
    <row r="286" spans="6:29" ht="15.75" customHeight="1">
      <c r="S286" s="1"/>
      <c r="U286" s="1"/>
      <c r="V286" s="1"/>
      <c r="W286" s="1"/>
      <c r="Z286" s="1"/>
      <c r="AA286" s="1"/>
      <c r="AC286" s="1"/>
    </row>
    <row r="287" spans="6:29" ht="15.75" customHeight="1">
      <c r="S287" s="1"/>
      <c r="U287" s="1"/>
      <c r="V287" s="1"/>
      <c r="W287" s="1"/>
      <c r="Z287" s="1"/>
      <c r="AA287" s="1"/>
      <c r="AC287" s="1"/>
    </row>
    <row r="288" spans="6:29" ht="15.75" customHeight="1">
      <c r="S288" s="1"/>
      <c r="U288" s="1"/>
      <c r="V288" s="1"/>
      <c r="W288" s="1"/>
      <c r="Z288" s="1"/>
      <c r="AA288" s="1"/>
      <c r="AC288" s="1"/>
    </row>
    <row r="289" spans="19:29" ht="15.75" customHeight="1">
      <c r="S289" s="1"/>
      <c r="U289" s="1"/>
      <c r="V289" s="1"/>
      <c r="W289" s="1"/>
      <c r="Z289" s="1"/>
      <c r="AA289" s="1"/>
      <c r="AC289" s="1"/>
    </row>
    <row r="290" spans="19:29" ht="15.75" customHeight="1">
      <c r="S290" s="1"/>
      <c r="U290" s="1"/>
      <c r="V290" s="1"/>
      <c r="W290" s="1"/>
      <c r="Z290" s="1"/>
      <c r="AA290" s="1"/>
      <c r="AC290" s="1"/>
    </row>
    <row r="291" spans="19:29" ht="15.75" customHeight="1">
      <c r="S291" s="1"/>
      <c r="U291" s="1"/>
      <c r="V291" s="1"/>
      <c r="W291" s="1"/>
      <c r="Z291" s="1"/>
      <c r="AA291" s="1"/>
      <c r="AC291" s="1"/>
    </row>
    <row r="292" spans="19:29" ht="15.75" customHeight="1">
      <c r="S292" s="1"/>
      <c r="U292" s="1"/>
      <c r="V292" s="1"/>
      <c r="W292" s="1"/>
      <c r="Z292" s="1"/>
      <c r="AA292" s="1"/>
      <c r="AC292" s="1"/>
    </row>
    <row r="293" spans="19:29" ht="15.75" customHeight="1">
      <c r="S293" s="1"/>
      <c r="U293" s="1"/>
      <c r="V293" s="1"/>
      <c r="W293" s="1"/>
      <c r="Z293" s="1"/>
      <c r="AA293" s="1"/>
      <c r="AC293" s="1"/>
    </row>
    <row r="294" spans="19:29" ht="15.75" customHeight="1">
      <c r="S294" s="1"/>
      <c r="U294" s="1"/>
      <c r="V294" s="1"/>
      <c r="W294" s="1"/>
      <c r="Z294" s="1"/>
      <c r="AA294" s="1"/>
      <c r="AC294" s="1"/>
    </row>
    <row r="295" spans="19:29" ht="15.75" customHeight="1">
      <c r="S295" s="1"/>
      <c r="U295" s="1"/>
      <c r="V295" s="1"/>
      <c r="W295" s="1"/>
      <c r="Z295" s="1"/>
      <c r="AA295" s="1"/>
      <c r="AC295" s="1"/>
    </row>
    <row r="296" spans="19:29" ht="15.75" customHeight="1">
      <c r="S296" s="1"/>
      <c r="U296" s="1"/>
      <c r="V296" s="1"/>
      <c r="W296" s="1"/>
      <c r="Z296" s="1"/>
      <c r="AA296" s="1"/>
      <c r="AC296" s="1"/>
    </row>
    <row r="297" spans="19:29" ht="15.75" customHeight="1">
      <c r="S297" s="1"/>
      <c r="U297" s="1"/>
      <c r="V297" s="1"/>
      <c r="W297" s="1"/>
      <c r="Z297" s="1"/>
      <c r="AA297" s="1"/>
      <c r="AC297" s="1"/>
    </row>
    <row r="298" spans="19:29" ht="15.75" customHeight="1">
      <c r="S298" s="1"/>
      <c r="U298" s="1"/>
      <c r="V298" s="1"/>
      <c r="W298" s="1"/>
      <c r="Z298" s="1"/>
      <c r="AA298" s="1"/>
      <c r="AC298" s="1"/>
    </row>
    <row r="299" spans="19:29" ht="15.75" customHeight="1">
      <c r="S299" s="1"/>
      <c r="U299" s="1"/>
      <c r="V299" s="1"/>
      <c r="W299" s="1"/>
      <c r="Z299" s="1"/>
      <c r="AA299" s="1"/>
      <c r="AC299" s="1"/>
    </row>
    <row r="300" spans="19:29" ht="15.75" customHeight="1">
      <c r="S300" s="1"/>
      <c r="U300" s="1"/>
      <c r="V300" s="1"/>
      <c r="W300" s="1"/>
      <c r="Z300" s="1"/>
      <c r="AA300" s="1"/>
      <c r="AC300" s="1"/>
    </row>
    <row r="301" spans="19:29" ht="15.75" customHeight="1">
      <c r="S301" s="1"/>
      <c r="U301" s="1"/>
      <c r="V301" s="1"/>
      <c r="W301" s="1"/>
      <c r="Z301" s="1"/>
      <c r="AA301" s="1"/>
      <c r="AC301" s="1"/>
    </row>
    <row r="302" spans="19:29" ht="15.75" customHeight="1">
      <c r="S302" s="1"/>
      <c r="U302" s="1"/>
      <c r="V302" s="1"/>
      <c r="W302" s="1"/>
      <c r="Z302" s="1"/>
      <c r="AA302" s="1"/>
      <c r="AC302" s="1"/>
    </row>
    <row r="303" spans="19:29" ht="15.75" customHeight="1">
      <c r="S303" s="1"/>
      <c r="U303" s="1"/>
      <c r="V303" s="1"/>
      <c r="W303" s="1"/>
      <c r="Z303" s="1"/>
      <c r="AA303" s="1"/>
      <c r="AC303" s="1"/>
    </row>
    <row r="304" spans="19:29" ht="15.75" customHeight="1">
      <c r="S304" s="1"/>
      <c r="U304" s="1"/>
      <c r="V304" s="1"/>
      <c r="W304" s="1"/>
      <c r="Z304" s="1"/>
      <c r="AA304" s="1"/>
      <c r="AC304" s="1"/>
    </row>
    <row r="305" spans="19:29" ht="15.75" customHeight="1">
      <c r="S305" s="1"/>
      <c r="U305" s="1"/>
      <c r="V305" s="1"/>
      <c r="W305" s="1"/>
      <c r="Z305" s="1"/>
      <c r="AA305" s="1"/>
      <c r="AC305" s="1"/>
    </row>
    <row r="306" spans="19:29" ht="15.75" customHeight="1">
      <c r="S306" s="1"/>
      <c r="U306" s="1"/>
      <c r="V306" s="1"/>
      <c r="W306" s="1"/>
      <c r="Z306" s="1"/>
      <c r="AA306" s="1"/>
      <c r="AC306" s="1"/>
    </row>
    <row r="307" spans="19:29" ht="15.75" customHeight="1">
      <c r="S307" s="1"/>
      <c r="U307" s="1"/>
      <c r="V307" s="1"/>
      <c r="W307" s="1"/>
      <c r="Z307" s="1"/>
      <c r="AA307" s="1"/>
      <c r="AC307" s="1"/>
    </row>
    <row r="308" spans="19:29" ht="15.75" customHeight="1">
      <c r="S308" s="1"/>
      <c r="U308" s="1"/>
      <c r="V308" s="1"/>
      <c r="W308" s="1"/>
      <c r="Z308" s="1"/>
      <c r="AA308" s="1"/>
      <c r="AC308" s="1"/>
    </row>
    <row r="309" spans="19:29" ht="15.75" customHeight="1">
      <c r="S309" s="1"/>
      <c r="U309" s="1"/>
      <c r="V309" s="1"/>
      <c r="W309" s="1"/>
      <c r="Z309" s="1"/>
      <c r="AA309" s="1"/>
      <c r="AC309" s="1"/>
    </row>
    <row r="310" spans="19:29" ht="15.75" customHeight="1">
      <c r="S310" s="1"/>
      <c r="U310" s="1"/>
      <c r="V310" s="1"/>
      <c r="W310" s="1"/>
      <c r="Z310" s="1"/>
      <c r="AA310" s="1"/>
      <c r="AC310" s="1"/>
    </row>
    <row r="311" spans="19:29" ht="15.75" customHeight="1">
      <c r="S311" s="1"/>
      <c r="U311" s="1"/>
      <c r="V311" s="1"/>
      <c r="W311" s="1"/>
      <c r="Z311" s="1"/>
      <c r="AA311" s="1"/>
      <c r="AC311" s="1"/>
    </row>
    <row r="312" spans="19:29" ht="15.75" customHeight="1">
      <c r="S312" s="1"/>
      <c r="U312" s="1"/>
      <c r="V312" s="1"/>
      <c r="W312" s="1"/>
      <c r="Z312" s="1"/>
      <c r="AA312" s="1"/>
      <c r="AC312" s="1"/>
    </row>
    <row r="313" spans="19:29" ht="15.75" customHeight="1">
      <c r="S313" s="1"/>
      <c r="U313" s="1"/>
      <c r="V313" s="1"/>
      <c r="W313" s="1"/>
      <c r="Z313" s="1"/>
      <c r="AA313" s="1"/>
      <c r="AC313" s="1"/>
    </row>
    <row r="314" spans="19:29" ht="15.75" customHeight="1">
      <c r="S314" s="1"/>
      <c r="U314" s="1"/>
      <c r="V314" s="1"/>
      <c r="W314" s="1"/>
      <c r="Z314" s="1"/>
      <c r="AA314" s="1"/>
      <c r="AC314" s="1"/>
    </row>
    <row r="315" spans="19:29" ht="15.75" customHeight="1">
      <c r="S315" s="1"/>
      <c r="U315" s="1"/>
      <c r="V315" s="1"/>
      <c r="W315" s="1"/>
      <c r="Z315" s="1"/>
      <c r="AA315" s="1"/>
      <c r="AC315" s="1"/>
    </row>
    <row r="316" spans="19:29" ht="15.75" customHeight="1">
      <c r="S316" s="1"/>
      <c r="U316" s="1"/>
      <c r="V316" s="1"/>
      <c r="W316" s="1"/>
      <c r="Z316" s="1"/>
      <c r="AA316" s="1"/>
      <c r="AC316" s="1"/>
    </row>
    <row r="317" spans="19:29" ht="15.75" customHeight="1">
      <c r="S317" s="1"/>
      <c r="U317" s="1"/>
      <c r="V317" s="1"/>
      <c r="W317" s="1"/>
      <c r="Z317" s="1"/>
      <c r="AA317" s="1"/>
      <c r="AC317" s="1"/>
    </row>
    <row r="318" spans="19:29" ht="15.75" customHeight="1">
      <c r="S318" s="1"/>
      <c r="U318" s="1"/>
      <c r="V318" s="1"/>
      <c r="W318" s="1"/>
      <c r="Z318" s="1"/>
      <c r="AA318" s="1"/>
      <c r="AC318" s="1"/>
    </row>
    <row r="319" spans="19:29" ht="15.75" customHeight="1">
      <c r="S319" s="1"/>
      <c r="U319" s="1"/>
      <c r="V319" s="1"/>
      <c r="W319" s="1"/>
      <c r="Z319" s="1"/>
      <c r="AA319" s="1"/>
      <c r="AC319" s="1"/>
    </row>
    <row r="320" spans="19:29" ht="15.75" customHeight="1">
      <c r="S320" s="1"/>
      <c r="U320" s="1"/>
      <c r="V320" s="1"/>
      <c r="W320" s="1"/>
      <c r="Z320" s="1"/>
      <c r="AA320" s="1"/>
      <c r="AC320" s="1"/>
    </row>
    <row r="321" spans="19:29" ht="15.75" customHeight="1">
      <c r="S321" s="1"/>
      <c r="U321" s="1"/>
      <c r="V321" s="1"/>
      <c r="W321" s="1"/>
      <c r="Z321" s="1"/>
      <c r="AA321" s="1"/>
      <c r="AC321" s="1"/>
    </row>
    <row r="322" spans="19:29" ht="15.75" customHeight="1">
      <c r="S322" s="1"/>
      <c r="U322" s="1"/>
      <c r="V322" s="1"/>
      <c r="W322" s="1"/>
      <c r="Z322" s="1"/>
      <c r="AA322" s="1"/>
      <c r="AC322" s="1"/>
    </row>
    <row r="323" spans="19:29" ht="15.75" customHeight="1">
      <c r="S323" s="1"/>
      <c r="U323" s="1"/>
      <c r="V323" s="1"/>
      <c r="W323" s="1"/>
      <c r="Z323" s="1"/>
      <c r="AA323" s="1"/>
      <c r="AC323" s="1"/>
    </row>
    <row r="324" spans="19:29" ht="15.75" customHeight="1">
      <c r="S324" s="1"/>
      <c r="U324" s="1"/>
      <c r="V324" s="1"/>
      <c r="W324" s="1"/>
      <c r="Z324" s="1"/>
      <c r="AA324" s="1"/>
      <c r="AC324" s="1"/>
    </row>
    <row r="325" spans="19:29" ht="15.75" customHeight="1">
      <c r="S325" s="1"/>
      <c r="U325" s="1"/>
      <c r="V325" s="1"/>
      <c r="W325" s="1"/>
      <c r="Z325" s="1"/>
      <c r="AA325" s="1"/>
      <c r="AC325" s="1"/>
    </row>
    <row r="326" spans="19:29" ht="15.75" customHeight="1">
      <c r="S326" s="1"/>
      <c r="U326" s="1"/>
      <c r="V326" s="1"/>
      <c r="W326" s="1"/>
      <c r="Z326" s="1"/>
      <c r="AA326" s="1"/>
      <c r="AC326" s="1"/>
    </row>
    <row r="327" spans="19:29" ht="15.75" customHeight="1">
      <c r="S327" s="1"/>
      <c r="U327" s="1"/>
      <c r="V327" s="1"/>
      <c r="W327" s="1"/>
      <c r="Z327" s="1"/>
      <c r="AA327" s="1"/>
      <c r="AC327" s="1"/>
    </row>
    <row r="328" spans="19:29" ht="15.75" customHeight="1">
      <c r="S328" s="1"/>
      <c r="U328" s="1"/>
      <c r="V328" s="1"/>
      <c r="W328" s="1"/>
      <c r="Z328" s="1"/>
      <c r="AA328" s="1"/>
      <c r="AC328" s="1"/>
    </row>
    <row r="329" spans="19:29" ht="15.75" customHeight="1">
      <c r="S329" s="1"/>
      <c r="U329" s="1"/>
      <c r="V329" s="1"/>
      <c r="W329" s="1"/>
      <c r="Z329" s="1"/>
      <c r="AA329" s="1"/>
      <c r="AC329" s="1"/>
    </row>
    <row r="330" spans="19:29" ht="15.75" customHeight="1">
      <c r="S330" s="1"/>
      <c r="U330" s="1"/>
      <c r="V330" s="1"/>
      <c r="W330" s="1"/>
      <c r="Z330" s="1"/>
      <c r="AA330" s="1"/>
      <c r="AC330" s="1"/>
    </row>
    <row r="331" spans="19:29" ht="15.75" customHeight="1">
      <c r="S331" s="1"/>
      <c r="U331" s="1"/>
      <c r="V331" s="1"/>
      <c r="W331" s="1"/>
      <c r="Z331" s="1"/>
      <c r="AA331" s="1"/>
      <c r="AC331" s="1"/>
    </row>
    <row r="332" spans="19:29" ht="15.75" customHeight="1">
      <c r="S332" s="1"/>
      <c r="U332" s="1"/>
      <c r="V332" s="1"/>
      <c r="W332" s="1"/>
      <c r="Z332" s="1"/>
      <c r="AA332" s="1"/>
      <c r="AC332" s="1"/>
    </row>
    <row r="333" spans="19:29" ht="15.75" customHeight="1">
      <c r="S333" s="1"/>
      <c r="U333" s="1"/>
      <c r="V333" s="1"/>
      <c r="W333" s="1"/>
      <c r="Z333" s="1"/>
      <c r="AA333" s="1"/>
      <c r="AC333" s="1"/>
    </row>
    <row r="334" spans="19:29" ht="15.75" customHeight="1">
      <c r="S334" s="1"/>
      <c r="U334" s="1"/>
      <c r="V334" s="1"/>
      <c r="W334" s="1"/>
      <c r="Z334" s="1"/>
      <c r="AA334" s="1"/>
      <c r="AC334" s="1"/>
    </row>
    <row r="335" spans="19:29" ht="15.75" customHeight="1">
      <c r="S335" s="1"/>
      <c r="U335" s="1"/>
      <c r="V335" s="1"/>
      <c r="W335" s="1"/>
      <c r="Z335" s="1"/>
      <c r="AA335" s="1"/>
      <c r="AC335" s="1"/>
    </row>
    <row r="336" spans="19:29" ht="15.75" customHeight="1">
      <c r="S336" s="1"/>
      <c r="U336" s="1"/>
      <c r="V336" s="1"/>
      <c r="W336" s="1"/>
      <c r="Z336" s="1"/>
      <c r="AA336" s="1"/>
      <c r="AC336" s="1"/>
    </row>
    <row r="337" spans="19:29" ht="15.75" customHeight="1">
      <c r="S337" s="1"/>
      <c r="U337" s="1"/>
      <c r="V337" s="1"/>
      <c r="W337" s="1"/>
      <c r="Z337" s="1"/>
      <c r="AA337" s="1"/>
      <c r="AC337" s="1"/>
    </row>
    <row r="338" spans="19:29" ht="15.75" customHeight="1">
      <c r="S338" s="1"/>
      <c r="U338" s="1"/>
      <c r="V338" s="1"/>
      <c r="W338" s="1"/>
      <c r="Z338" s="1"/>
      <c r="AA338" s="1"/>
      <c r="AC338" s="1"/>
    </row>
    <row r="339" spans="19:29" ht="15.75" customHeight="1">
      <c r="S339" s="1"/>
      <c r="U339" s="1"/>
      <c r="V339" s="1"/>
      <c r="W339" s="1"/>
      <c r="Z339" s="1"/>
      <c r="AA339" s="1"/>
      <c r="AC339" s="1"/>
    </row>
    <row r="340" spans="19:29" ht="15.75" customHeight="1">
      <c r="S340" s="1"/>
      <c r="U340" s="1"/>
      <c r="V340" s="1"/>
      <c r="W340" s="1"/>
      <c r="Z340" s="1"/>
      <c r="AA340" s="1"/>
      <c r="AC340" s="1"/>
    </row>
    <row r="341" spans="19:29" ht="15.75" customHeight="1">
      <c r="S341" s="1"/>
      <c r="U341" s="1"/>
      <c r="V341" s="1"/>
      <c r="W341" s="1"/>
      <c r="Z341" s="1"/>
      <c r="AA341" s="1"/>
      <c r="AC341" s="1"/>
    </row>
    <row r="342" spans="19:29" ht="15.75" customHeight="1">
      <c r="S342" s="1"/>
      <c r="U342" s="1"/>
      <c r="V342" s="1"/>
      <c r="W342" s="1"/>
      <c r="Z342" s="1"/>
      <c r="AA342" s="1"/>
      <c r="AC342" s="1"/>
    </row>
    <row r="343" spans="19:29" ht="15.75" customHeight="1">
      <c r="S343" s="1"/>
      <c r="U343" s="1"/>
      <c r="V343" s="1"/>
      <c r="W343" s="1"/>
      <c r="Z343" s="1"/>
      <c r="AA343" s="1"/>
      <c r="AC343" s="1"/>
    </row>
    <row r="344" spans="19:29" ht="15.75" customHeight="1">
      <c r="S344" s="1"/>
      <c r="U344" s="1"/>
      <c r="V344" s="1"/>
      <c r="W344" s="1"/>
      <c r="Z344" s="1"/>
      <c r="AA344" s="1"/>
      <c r="AC344" s="1"/>
    </row>
    <row r="345" spans="19:29" ht="15.75" customHeight="1">
      <c r="S345" s="1"/>
      <c r="U345" s="1"/>
      <c r="V345" s="1"/>
      <c r="W345" s="1"/>
      <c r="Z345" s="1"/>
      <c r="AA345" s="1"/>
      <c r="AC345" s="1"/>
    </row>
    <row r="346" spans="19:29" ht="15.75" customHeight="1">
      <c r="S346" s="1"/>
      <c r="U346" s="1"/>
      <c r="V346" s="1"/>
      <c r="W346" s="1"/>
      <c r="Z346" s="1"/>
      <c r="AA346" s="1"/>
      <c r="AC346" s="1"/>
    </row>
    <row r="347" spans="19:29" ht="15.75" customHeight="1">
      <c r="S347" s="1"/>
      <c r="U347" s="1"/>
      <c r="V347" s="1"/>
      <c r="W347" s="1"/>
      <c r="Z347" s="1"/>
      <c r="AA347" s="1"/>
      <c r="AC347" s="1"/>
    </row>
    <row r="348" spans="19:29" ht="15.75" customHeight="1">
      <c r="S348" s="1"/>
      <c r="U348" s="1"/>
      <c r="V348" s="1"/>
      <c r="W348" s="1"/>
      <c r="Z348" s="1"/>
      <c r="AA348" s="1"/>
      <c r="AC348" s="1"/>
    </row>
    <row r="349" spans="19:29" ht="15.75" customHeight="1">
      <c r="S349" s="1"/>
      <c r="U349" s="1"/>
      <c r="V349" s="1"/>
      <c r="W349" s="1"/>
      <c r="Z349" s="1"/>
      <c r="AA349" s="1"/>
      <c r="AC349" s="1"/>
    </row>
    <row r="350" spans="19:29" ht="15.75" customHeight="1">
      <c r="S350" s="1"/>
      <c r="U350" s="1"/>
      <c r="V350" s="1"/>
      <c r="W350" s="1"/>
      <c r="Z350" s="1"/>
      <c r="AA350" s="1"/>
      <c r="AC350" s="1"/>
    </row>
    <row r="351" spans="19:29" ht="15.75" customHeight="1">
      <c r="S351" s="1"/>
      <c r="U351" s="1"/>
      <c r="V351" s="1"/>
      <c r="W351" s="1"/>
      <c r="Z351" s="1"/>
      <c r="AA351" s="1"/>
      <c r="AC351" s="1"/>
    </row>
    <row r="352" spans="19:29" ht="15.75" customHeight="1">
      <c r="S352" s="1"/>
      <c r="U352" s="1"/>
      <c r="V352" s="1"/>
      <c r="W352" s="1"/>
      <c r="Z352" s="1"/>
      <c r="AA352" s="1"/>
      <c r="AC352" s="1"/>
    </row>
    <row r="353" spans="19:29" ht="15.75" customHeight="1">
      <c r="S353" s="1"/>
      <c r="U353" s="1"/>
      <c r="V353" s="1"/>
      <c r="W353" s="1"/>
      <c r="Z353" s="1"/>
      <c r="AA353" s="1"/>
      <c r="AC353" s="1"/>
    </row>
    <row r="354" spans="19:29" ht="15.75" customHeight="1">
      <c r="S354" s="1"/>
      <c r="U354" s="1"/>
      <c r="V354" s="1"/>
      <c r="W354" s="1"/>
      <c r="Z354" s="1"/>
      <c r="AA354" s="1"/>
      <c r="AC354" s="1"/>
    </row>
    <row r="355" spans="19:29" ht="15.75" customHeight="1">
      <c r="S355" s="1"/>
      <c r="U355" s="1"/>
      <c r="V355" s="1"/>
      <c r="W355" s="1"/>
      <c r="Z355" s="1"/>
      <c r="AA355" s="1"/>
      <c r="AC355" s="1"/>
    </row>
    <row r="356" spans="19:29" ht="15.75" customHeight="1">
      <c r="S356" s="1"/>
      <c r="U356" s="1"/>
      <c r="V356" s="1"/>
      <c r="W356" s="1"/>
      <c r="Z356" s="1"/>
      <c r="AA356" s="1"/>
      <c r="AC356" s="1"/>
    </row>
    <row r="357" spans="19:29" ht="15.75" customHeight="1">
      <c r="S357" s="1"/>
      <c r="U357" s="1"/>
      <c r="V357" s="1"/>
      <c r="W357" s="1"/>
      <c r="Z357" s="1"/>
      <c r="AA357" s="1"/>
      <c r="AC357" s="1"/>
    </row>
    <row r="358" spans="19:29" ht="15.75" customHeight="1">
      <c r="S358" s="1"/>
      <c r="U358" s="1"/>
      <c r="V358" s="1"/>
      <c r="W358" s="1"/>
      <c r="Z358" s="1"/>
      <c r="AA358" s="1"/>
      <c r="AC358" s="1"/>
    </row>
    <row r="359" spans="19:29" ht="15.75" customHeight="1">
      <c r="S359" s="1"/>
      <c r="U359" s="1"/>
      <c r="V359" s="1"/>
      <c r="W359" s="1"/>
      <c r="Z359" s="1"/>
      <c r="AA359" s="1"/>
      <c r="AC359" s="1"/>
    </row>
    <row r="360" spans="19:29" ht="15.75" customHeight="1">
      <c r="S360" s="1"/>
      <c r="U360" s="1"/>
      <c r="V360" s="1"/>
      <c r="W360" s="1"/>
      <c r="Z360" s="1"/>
      <c r="AA360" s="1"/>
      <c r="AC360" s="1"/>
    </row>
    <row r="361" spans="19:29" ht="15.75" customHeight="1">
      <c r="S361" s="1"/>
      <c r="U361" s="1"/>
      <c r="V361" s="1"/>
      <c r="W361" s="1"/>
      <c r="Z361" s="1"/>
      <c r="AA361" s="1"/>
      <c r="AC361" s="1"/>
    </row>
    <row r="362" spans="19:29" ht="15.75" customHeight="1">
      <c r="S362" s="1"/>
      <c r="U362" s="1"/>
      <c r="V362" s="1"/>
      <c r="W362" s="1"/>
      <c r="Z362" s="1"/>
      <c r="AA362" s="1"/>
      <c r="AC362" s="1"/>
    </row>
    <row r="363" spans="19:29" ht="15.75" customHeight="1">
      <c r="S363" s="1"/>
      <c r="U363" s="1"/>
      <c r="V363" s="1"/>
      <c r="W363" s="1"/>
      <c r="Z363" s="1"/>
      <c r="AA363" s="1"/>
      <c r="AC363" s="1"/>
    </row>
    <row r="364" spans="19:29" ht="15.75" customHeight="1">
      <c r="S364" s="1"/>
      <c r="U364" s="1"/>
      <c r="V364" s="1"/>
      <c r="W364" s="1"/>
      <c r="Z364" s="1"/>
      <c r="AA364" s="1"/>
      <c r="AC364" s="1"/>
    </row>
    <row r="365" spans="19:29" ht="15.75" customHeight="1">
      <c r="S365" s="1"/>
      <c r="U365" s="1"/>
      <c r="V365" s="1"/>
      <c r="W365" s="1"/>
      <c r="Z365" s="1"/>
      <c r="AA365" s="1"/>
      <c r="AC365" s="1"/>
    </row>
    <row r="366" spans="19:29" ht="15.75" customHeight="1">
      <c r="S366" s="1"/>
      <c r="U366" s="1"/>
      <c r="V366" s="1"/>
      <c r="W366" s="1"/>
      <c r="Z366" s="1"/>
      <c r="AA366" s="1"/>
      <c r="AC366" s="1"/>
    </row>
    <row r="367" spans="19:29" ht="15.75" customHeight="1">
      <c r="S367" s="1"/>
      <c r="U367" s="1"/>
      <c r="V367" s="1"/>
      <c r="W367" s="1"/>
      <c r="Z367" s="1"/>
      <c r="AA367" s="1"/>
      <c r="AC367" s="1"/>
    </row>
    <row r="368" spans="19:29" ht="15.75" customHeight="1">
      <c r="S368" s="1"/>
      <c r="U368" s="1"/>
      <c r="V368" s="1"/>
      <c r="W368" s="1"/>
      <c r="Z368" s="1"/>
      <c r="AA368" s="1"/>
      <c r="AC368" s="1"/>
    </row>
    <row r="369" spans="19:29" ht="15.75" customHeight="1">
      <c r="S369" s="1"/>
      <c r="U369" s="1"/>
      <c r="V369" s="1"/>
      <c r="W369" s="1"/>
      <c r="Z369" s="1"/>
      <c r="AA369" s="1"/>
      <c r="AC369" s="1"/>
    </row>
    <row r="370" spans="19:29" ht="15.75" customHeight="1">
      <c r="S370" s="1"/>
      <c r="U370" s="1"/>
      <c r="V370" s="1"/>
      <c r="W370" s="1"/>
      <c r="Z370" s="1"/>
      <c r="AA370" s="1"/>
      <c r="AC370" s="1"/>
    </row>
    <row r="371" spans="19:29" ht="15.75" customHeight="1">
      <c r="S371" s="1"/>
      <c r="U371" s="1"/>
      <c r="V371" s="1"/>
      <c r="W371" s="1"/>
      <c r="Z371" s="1"/>
      <c r="AA371" s="1"/>
      <c r="AC371" s="1"/>
    </row>
    <row r="372" spans="19:29" ht="15.75" customHeight="1">
      <c r="S372" s="1"/>
      <c r="U372" s="1"/>
      <c r="V372" s="1"/>
      <c r="W372" s="1"/>
      <c r="Z372" s="1"/>
      <c r="AA372" s="1"/>
      <c r="AC372" s="1"/>
    </row>
    <row r="373" spans="19:29" ht="15.75" customHeight="1">
      <c r="S373" s="1"/>
      <c r="U373" s="1"/>
      <c r="V373" s="1"/>
      <c r="W373" s="1"/>
      <c r="Z373" s="1"/>
      <c r="AA373" s="1"/>
      <c r="AC373" s="1"/>
    </row>
    <row r="374" spans="19:29" ht="15.75" customHeight="1">
      <c r="S374" s="1"/>
      <c r="U374" s="1"/>
      <c r="V374" s="1"/>
      <c r="W374" s="1"/>
      <c r="Z374" s="1"/>
      <c r="AA374" s="1"/>
      <c r="AC374" s="1"/>
    </row>
    <row r="375" spans="19:29" ht="15.75" customHeight="1">
      <c r="S375" s="1"/>
      <c r="U375" s="1"/>
      <c r="V375" s="1"/>
      <c r="W375" s="1"/>
      <c r="Z375" s="1"/>
      <c r="AA375" s="1"/>
      <c r="AC375" s="1"/>
    </row>
    <row r="376" spans="19:29" ht="15.75" customHeight="1">
      <c r="S376" s="1"/>
      <c r="U376" s="1"/>
      <c r="V376" s="1"/>
      <c r="W376" s="1"/>
      <c r="Z376" s="1"/>
      <c r="AA376" s="1"/>
      <c r="AC376" s="1"/>
    </row>
    <row r="377" spans="19:29" ht="15.75" customHeight="1">
      <c r="S377" s="1"/>
      <c r="U377" s="1"/>
      <c r="V377" s="1"/>
      <c r="W377" s="1"/>
      <c r="Z377" s="1"/>
      <c r="AA377" s="1"/>
      <c r="AC377" s="1"/>
    </row>
    <row r="378" spans="19:29" ht="15.75" customHeight="1">
      <c r="S378" s="1"/>
      <c r="U378" s="1"/>
      <c r="V378" s="1"/>
      <c r="W378" s="1"/>
      <c r="Z378" s="1"/>
      <c r="AA378" s="1"/>
      <c r="AC378" s="1"/>
    </row>
    <row r="379" spans="19:29" ht="15.75" customHeight="1">
      <c r="S379" s="1"/>
      <c r="U379" s="1"/>
      <c r="V379" s="1"/>
      <c r="W379" s="1"/>
      <c r="Z379" s="1"/>
      <c r="AA379" s="1"/>
      <c r="AC379" s="1"/>
    </row>
    <row r="380" spans="19:29" ht="15.75" customHeight="1">
      <c r="S380" s="1"/>
      <c r="U380" s="1"/>
      <c r="V380" s="1"/>
      <c r="W380" s="1"/>
      <c r="Z380" s="1"/>
      <c r="AA380" s="1"/>
      <c r="AC380" s="1"/>
    </row>
    <row r="381" spans="19:29" ht="15.75" customHeight="1">
      <c r="S381" s="1"/>
      <c r="U381" s="1"/>
      <c r="V381" s="1"/>
      <c r="W381" s="1"/>
      <c r="Z381" s="1"/>
      <c r="AA381" s="1"/>
      <c r="AC381" s="1"/>
    </row>
    <row r="382" spans="19:29" ht="15.75" customHeight="1">
      <c r="S382" s="1"/>
      <c r="U382" s="1"/>
      <c r="V382" s="1"/>
      <c r="W382" s="1"/>
      <c r="Z382" s="1"/>
      <c r="AA382" s="1"/>
      <c r="AC382" s="1"/>
    </row>
    <row r="383" spans="19:29" ht="15.75" customHeight="1">
      <c r="S383" s="1"/>
      <c r="U383" s="1"/>
      <c r="V383" s="1"/>
      <c r="W383" s="1"/>
      <c r="Z383" s="1"/>
      <c r="AA383" s="1"/>
      <c r="AC383" s="1"/>
    </row>
    <row r="384" spans="19:29" ht="15.75" customHeight="1">
      <c r="S384" s="1"/>
      <c r="U384" s="1"/>
      <c r="V384" s="1"/>
      <c r="W384" s="1"/>
      <c r="Z384" s="1"/>
      <c r="AA384" s="1"/>
      <c r="AC384" s="1"/>
    </row>
    <row r="385" spans="19:29" ht="15.75" customHeight="1">
      <c r="S385" s="1"/>
      <c r="U385" s="1"/>
      <c r="V385" s="1"/>
      <c r="W385" s="1"/>
      <c r="Z385" s="1"/>
      <c r="AA385" s="1"/>
      <c r="AC385" s="1"/>
    </row>
    <row r="386" spans="19:29" ht="15.75" customHeight="1">
      <c r="S386" s="1"/>
      <c r="U386" s="1"/>
      <c r="V386" s="1"/>
      <c r="W386" s="1"/>
      <c r="Z386" s="1"/>
      <c r="AA386" s="1"/>
      <c r="AC386" s="1"/>
    </row>
    <row r="387" spans="19:29" ht="15.75" customHeight="1">
      <c r="S387" s="1"/>
      <c r="U387" s="1"/>
      <c r="V387" s="1"/>
      <c r="W387" s="1"/>
      <c r="Z387" s="1"/>
      <c r="AA387" s="1"/>
      <c r="AC387" s="1"/>
    </row>
    <row r="388" spans="19:29" ht="15.75" customHeight="1">
      <c r="S388" s="1"/>
      <c r="U388" s="1"/>
      <c r="V388" s="1"/>
      <c r="W388" s="1"/>
      <c r="Z388" s="1"/>
      <c r="AA388" s="1"/>
      <c r="AC388" s="1"/>
    </row>
    <row r="389" spans="19:29" ht="15.75" customHeight="1">
      <c r="S389" s="1"/>
      <c r="U389" s="1"/>
      <c r="V389" s="1"/>
      <c r="W389" s="1"/>
      <c r="Z389" s="1"/>
      <c r="AA389" s="1"/>
      <c r="AC389" s="1"/>
    </row>
    <row r="390" spans="19:29" ht="15.75" customHeight="1">
      <c r="S390" s="1"/>
      <c r="U390" s="1"/>
      <c r="V390" s="1"/>
      <c r="W390" s="1"/>
      <c r="Z390" s="1"/>
      <c r="AA390" s="1"/>
      <c r="AC390" s="1"/>
    </row>
    <row r="391" spans="19:29" ht="15.75" customHeight="1">
      <c r="S391" s="1"/>
      <c r="U391" s="1"/>
      <c r="V391" s="1"/>
      <c r="W391" s="1"/>
      <c r="Z391" s="1"/>
      <c r="AA391" s="1"/>
      <c r="AC391" s="1"/>
    </row>
    <row r="392" spans="19:29" ht="15.75" customHeight="1">
      <c r="S392" s="1"/>
      <c r="U392" s="1"/>
      <c r="V392" s="1"/>
      <c r="W392" s="1"/>
      <c r="Z392" s="1"/>
      <c r="AA392" s="1"/>
      <c r="AC392" s="1"/>
    </row>
    <row r="393" spans="19:29" ht="15.75" customHeight="1">
      <c r="S393" s="1"/>
      <c r="U393" s="1"/>
      <c r="V393" s="1"/>
      <c r="W393" s="1"/>
      <c r="Z393" s="1"/>
      <c r="AA393" s="1"/>
      <c r="AC393" s="1"/>
    </row>
    <row r="394" spans="19:29" ht="15.75" customHeight="1">
      <c r="S394" s="1"/>
      <c r="U394" s="1"/>
      <c r="V394" s="1"/>
      <c r="W394" s="1"/>
      <c r="Z394" s="1"/>
      <c r="AA394" s="1"/>
      <c r="AC394" s="1"/>
    </row>
    <row r="395" spans="19:29" ht="15.75" customHeight="1">
      <c r="S395" s="1"/>
      <c r="U395" s="1"/>
      <c r="V395" s="1"/>
      <c r="W395" s="1"/>
      <c r="Z395" s="1"/>
      <c r="AA395" s="1"/>
      <c r="AC395" s="1"/>
    </row>
    <row r="396" spans="19:29" ht="15.75" customHeight="1">
      <c r="S396" s="1"/>
      <c r="U396" s="1"/>
      <c r="V396" s="1"/>
      <c r="W396" s="1"/>
      <c r="Z396" s="1"/>
      <c r="AA396" s="1"/>
      <c r="AC396" s="1"/>
    </row>
    <row r="397" spans="19:29" ht="15.75" customHeight="1">
      <c r="S397" s="1"/>
      <c r="U397" s="1"/>
      <c r="V397" s="1"/>
      <c r="W397" s="1"/>
      <c r="Z397" s="1"/>
      <c r="AA397" s="1"/>
      <c r="AC397" s="1"/>
    </row>
    <row r="398" spans="19:29" ht="15.75" customHeight="1">
      <c r="S398" s="1"/>
      <c r="U398" s="1"/>
      <c r="V398" s="1"/>
      <c r="W398" s="1"/>
      <c r="Z398" s="1"/>
      <c r="AA398" s="1"/>
      <c r="AC398" s="1"/>
    </row>
    <row r="399" spans="19:29" ht="15.75" customHeight="1">
      <c r="S399" s="1"/>
      <c r="U399" s="1"/>
      <c r="V399" s="1"/>
      <c r="W399" s="1"/>
      <c r="Z399" s="1"/>
      <c r="AA399" s="1"/>
      <c r="AC399" s="1"/>
    </row>
    <row r="400" spans="19:29" ht="15.75" customHeight="1">
      <c r="S400" s="1"/>
      <c r="U400" s="1"/>
      <c r="V400" s="1"/>
      <c r="W400" s="1"/>
      <c r="Z400" s="1"/>
      <c r="AA400" s="1"/>
      <c r="AC400" s="1"/>
    </row>
    <row r="401" spans="19:29" ht="15.75" customHeight="1">
      <c r="S401" s="1"/>
      <c r="U401" s="1"/>
      <c r="V401" s="1"/>
      <c r="W401" s="1"/>
      <c r="Z401" s="1"/>
      <c r="AA401" s="1"/>
      <c r="AC401" s="1"/>
    </row>
    <row r="402" spans="19:29" ht="15.75" customHeight="1">
      <c r="S402" s="1"/>
      <c r="U402" s="1"/>
      <c r="V402" s="1"/>
      <c r="W402" s="1"/>
      <c r="Z402" s="1"/>
      <c r="AA402" s="1"/>
      <c r="AC402" s="1"/>
    </row>
    <row r="403" spans="19:29" ht="15.75" customHeight="1">
      <c r="S403" s="1"/>
      <c r="U403" s="1"/>
      <c r="V403" s="1"/>
      <c r="W403" s="1"/>
      <c r="Z403" s="1"/>
      <c r="AA403" s="1"/>
      <c r="AC403" s="1"/>
    </row>
    <row r="404" spans="19:29" ht="15.75" customHeight="1">
      <c r="S404" s="1"/>
      <c r="U404" s="1"/>
      <c r="V404" s="1"/>
      <c r="W404" s="1"/>
      <c r="Z404" s="1"/>
      <c r="AA404" s="1"/>
      <c r="AC404" s="1"/>
    </row>
    <row r="405" spans="19:29" ht="15.75" customHeight="1">
      <c r="S405" s="1"/>
      <c r="U405" s="1"/>
      <c r="V405" s="1"/>
      <c r="W405" s="1"/>
      <c r="Z405" s="1"/>
      <c r="AA405" s="1"/>
      <c r="AC405" s="1"/>
    </row>
    <row r="406" spans="19:29" ht="15.75" customHeight="1">
      <c r="S406" s="1"/>
      <c r="U406" s="1"/>
      <c r="V406" s="1"/>
      <c r="W406" s="1"/>
      <c r="Z406" s="1"/>
      <c r="AA406" s="1"/>
      <c r="AC406" s="1"/>
    </row>
    <row r="407" spans="19:29" ht="15.75" customHeight="1">
      <c r="S407" s="1"/>
      <c r="U407" s="1"/>
      <c r="V407" s="1"/>
      <c r="W407" s="1"/>
      <c r="Z407" s="1"/>
      <c r="AA407" s="1"/>
      <c r="AC407" s="1"/>
    </row>
    <row r="408" spans="19:29" ht="15.75" customHeight="1">
      <c r="S408" s="1"/>
      <c r="U408" s="1"/>
      <c r="V408" s="1"/>
      <c r="W408" s="1"/>
      <c r="Z408" s="1"/>
      <c r="AA408" s="1"/>
      <c r="AC408" s="1"/>
    </row>
    <row r="409" spans="19:29" ht="15.75" customHeight="1">
      <c r="S409" s="1"/>
      <c r="U409" s="1"/>
      <c r="V409" s="1"/>
      <c r="W409" s="1"/>
      <c r="Z409" s="1"/>
      <c r="AA409" s="1"/>
      <c r="AC409" s="1"/>
    </row>
    <row r="410" spans="19:29" ht="15.75" customHeight="1">
      <c r="S410" s="1"/>
      <c r="U410" s="1"/>
      <c r="V410" s="1"/>
      <c r="W410" s="1"/>
      <c r="Z410" s="1"/>
      <c r="AA410" s="1"/>
      <c r="AC410" s="1"/>
    </row>
    <row r="411" spans="19:29" ht="15.75" customHeight="1">
      <c r="S411" s="1"/>
      <c r="U411" s="1"/>
      <c r="V411" s="1"/>
      <c r="W411" s="1"/>
      <c r="Z411" s="1"/>
      <c r="AA411" s="1"/>
      <c r="AC411" s="1"/>
    </row>
    <row r="412" spans="19:29" ht="15.75" customHeight="1">
      <c r="S412" s="1"/>
      <c r="U412" s="1"/>
      <c r="V412" s="1"/>
      <c r="W412" s="1"/>
      <c r="Z412" s="1"/>
      <c r="AA412" s="1"/>
      <c r="AC412" s="1"/>
    </row>
    <row r="413" spans="19:29" ht="15.75" customHeight="1">
      <c r="S413" s="1"/>
      <c r="U413" s="1"/>
      <c r="V413" s="1"/>
      <c r="W413" s="1"/>
      <c r="Z413" s="1"/>
      <c r="AA413" s="1"/>
      <c r="AC413" s="1"/>
    </row>
    <row r="414" spans="19:29" ht="15.75" customHeight="1">
      <c r="S414" s="1"/>
      <c r="U414" s="1"/>
      <c r="V414" s="1"/>
      <c r="W414" s="1"/>
      <c r="Z414" s="1"/>
      <c r="AA414" s="1"/>
      <c r="AC414" s="1"/>
    </row>
    <row r="415" spans="19:29" ht="15.75" customHeight="1">
      <c r="S415" s="1"/>
      <c r="U415" s="1"/>
      <c r="V415" s="1"/>
      <c r="W415" s="1"/>
      <c r="Z415" s="1"/>
      <c r="AA415" s="1"/>
      <c r="AC415" s="1"/>
    </row>
    <row r="416" spans="19:29" ht="15.75" customHeight="1">
      <c r="S416" s="1"/>
      <c r="U416" s="1"/>
      <c r="V416" s="1"/>
      <c r="W416" s="1"/>
      <c r="Z416" s="1"/>
      <c r="AA416" s="1"/>
      <c r="AC416" s="1"/>
    </row>
    <row r="417" spans="19:29" ht="15.75" customHeight="1">
      <c r="S417" s="1"/>
      <c r="U417" s="1"/>
      <c r="V417" s="1"/>
      <c r="W417" s="1"/>
      <c r="Z417" s="1"/>
      <c r="AA417" s="1"/>
      <c r="AC417" s="1"/>
    </row>
    <row r="418" spans="19:29" ht="15.75" customHeight="1">
      <c r="S418" s="1"/>
      <c r="U418" s="1"/>
      <c r="V418" s="1"/>
      <c r="W418" s="1"/>
      <c r="Z418" s="1"/>
      <c r="AA418" s="1"/>
      <c r="AC418" s="1"/>
    </row>
    <row r="419" spans="19:29" ht="15.75" customHeight="1">
      <c r="S419" s="1"/>
      <c r="U419" s="1"/>
      <c r="V419" s="1"/>
      <c r="W419" s="1"/>
      <c r="Z419" s="1"/>
      <c r="AA419" s="1"/>
      <c r="AC419" s="1"/>
    </row>
    <row r="420" spans="19:29" ht="15.75" customHeight="1">
      <c r="S420" s="1"/>
      <c r="U420" s="1"/>
      <c r="V420" s="1"/>
      <c r="W420" s="1"/>
      <c r="Z420" s="1"/>
      <c r="AA420" s="1"/>
      <c r="AC420" s="1"/>
    </row>
    <row r="421" spans="19:29" ht="15.75" customHeight="1">
      <c r="S421" s="1"/>
      <c r="U421" s="1"/>
      <c r="V421" s="1"/>
      <c r="W421" s="1"/>
      <c r="Z421" s="1"/>
      <c r="AA421" s="1"/>
      <c r="AC421" s="1"/>
    </row>
    <row r="422" spans="19:29" ht="15.75" customHeight="1">
      <c r="S422" s="1"/>
      <c r="U422" s="1"/>
      <c r="V422" s="1"/>
      <c r="W422" s="1"/>
      <c r="Z422" s="1"/>
      <c r="AA422" s="1"/>
      <c r="AC422" s="1"/>
    </row>
    <row r="423" spans="19:29" ht="15.75" customHeight="1">
      <c r="S423" s="1"/>
      <c r="U423" s="1"/>
      <c r="V423" s="1"/>
      <c r="W423" s="1"/>
      <c r="Z423" s="1"/>
      <c r="AA423" s="1"/>
      <c r="AC423" s="1"/>
    </row>
    <row r="424" spans="19:29" ht="15.75" customHeight="1">
      <c r="S424" s="1"/>
      <c r="U424" s="1"/>
      <c r="V424" s="1"/>
      <c r="W424" s="1"/>
      <c r="Z424" s="1"/>
      <c r="AA424" s="1"/>
      <c r="AC424" s="1"/>
    </row>
    <row r="425" spans="19:29" ht="15.75" customHeight="1">
      <c r="S425" s="1"/>
      <c r="U425" s="1"/>
      <c r="V425" s="1"/>
      <c r="W425" s="1"/>
      <c r="Z425" s="1"/>
      <c r="AA425" s="1"/>
      <c r="AC425" s="1"/>
    </row>
    <row r="426" spans="19:29" ht="15.75" customHeight="1">
      <c r="S426" s="1"/>
      <c r="U426" s="1"/>
      <c r="V426" s="1"/>
      <c r="W426" s="1"/>
      <c r="Z426" s="1"/>
      <c r="AA426" s="1"/>
      <c r="AC426" s="1"/>
    </row>
    <row r="427" spans="19:29" ht="15.75" customHeight="1">
      <c r="S427" s="1"/>
      <c r="U427" s="1"/>
      <c r="V427" s="1"/>
      <c r="W427" s="1"/>
      <c r="Z427" s="1"/>
      <c r="AA427" s="1"/>
      <c r="AC427" s="1"/>
    </row>
    <row r="428" spans="19:29" ht="15.75" customHeight="1">
      <c r="S428" s="1"/>
      <c r="U428" s="1"/>
      <c r="V428" s="1"/>
      <c r="W428" s="1"/>
      <c r="Z428" s="1"/>
      <c r="AA428" s="1"/>
      <c r="AC428" s="1"/>
    </row>
    <row r="429" spans="19:29" ht="15.75" customHeight="1">
      <c r="S429" s="1"/>
      <c r="U429" s="1"/>
      <c r="V429" s="1"/>
      <c r="W429" s="1"/>
      <c r="Z429" s="1"/>
      <c r="AA429" s="1"/>
      <c r="AC429" s="1"/>
    </row>
    <row r="430" spans="19:29" ht="15.75" customHeight="1">
      <c r="S430" s="1"/>
      <c r="U430" s="1"/>
      <c r="V430" s="1"/>
      <c r="W430" s="1"/>
      <c r="Z430" s="1"/>
      <c r="AA430" s="1"/>
      <c r="AC430" s="1"/>
    </row>
    <row r="431" spans="19:29" ht="15.75" customHeight="1">
      <c r="S431" s="1"/>
      <c r="U431" s="1"/>
      <c r="V431" s="1"/>
      <c r="W431" s="1"/>
      <c r="Z431" s="1"/>
      <c r="AA431" s="1"/>
      <c r="AC431" s="1"/>
    </row>
    <row r="432" spans="19:29" ht="15.75" customHeight="1">
      <c r="S432" s="1"/>
      <c r="U432" s="1"/>
      <c r="V432" s="1"/>
      <c r="W432" s="1"/>
      <c r="Z432" s="1"/>
      <c r="AA432" s="1"/>
      <c r="AC432" s="1"/>
    </row>
    <row r="433" spans="19:29" ht="15.75" customHeight="1">
      <c r="S433" s="1"/>
      <c r="U433" s="1"/>
      <c r="V433" s="1"/>
      <c r="W433" s="1"/>
      <c r="Z433" s="1"/>
      <c r="AA433" s="1"/>
      <c r="AC433" s="1"/>
    </row>
    <row r="434" spans="19:29" ht="15.75" customHeight="1">
      <c r="S434" s="1"/>
      <c r="U434" s="1"/>
      <c r="V434" s="1"/>
      <c r="W434" s="1"/>
      <c r="Z434" s="1"/>
      <c r="AA434" s="1"/>
      <c r="AC434" s="1"/>
    </row>
    <row r="435" spans="19:29" ht="15.75" customHeight="1">
      <c r="S435" s="1"/>
      <c r="U435" s="1"/>
      <c r="V435" s="1"/>
      <c r="W435" s="1"/>
      <c r="Z435" s="1"/>
      <c r="AA435" s="1"/>
      <c r="AC435" s="1"/>
    </row>
    <row r="436" spans="19:29" ht="15.75" customHeight="1">
      <c r="S436" s="1"/>
      <c r="U436" s="1"/>
      <c r="V436" s="1"/>
      <c r="W436" s="1"/>
      <c r="Z436" s="1"/>
      <c r="AA436" s="1"/>
      <c r="AC436" s="1"/>
    </row>
    <row r="437" spans="19:29" ht="15.75" customHeight="1">
      <c r="S437" s="1"/>
      <c r="U437" s="1"/>
      <c r="V437" s="1"/>
      <c r="W437" s="1"/>
      <c r="Z437" s="1"/>
      <c r="AA437" s="1"/>
      <c r="AC437" s="1"/>
    </row>
    <row r="438" spans="19:29" ht="15.75" customHeight="1">
      <c r="S438" s="1"/>
      <c r="U438" s="1"/>
      <c r="V438" s="1"/>
      <c r="W438" s="1"/>
      <c r="Z438" s="1"/>
      <c r="AA438" s="1"/>
      <c r="AC438" s="1"/>
    </row>
    <row r="439" spans="19:29" ht="15.75" customHeight="1">
      <c r="S439" s="1"/>
      <c r="U439" s="1"/>
      <c r="V439" s="1"/>
      <c r="W439" s="1"/>
      <c r="Z439" s="1"/>
      <c r="AA439" s="1"/>
      <c r="AC439" s="1"/>
    </row>
    <row r="440" spans="19:29" ht="15.75" customHeight="1">
      <c r="S440" s="1"/>
      <c r="U440" s="1"/>
      <c r="V440" s="1"/>
      <c r="W440" s="1"/>
      <c r="Z440" s="1"/>
      <c r="AA440" s="1"/>
      <c r="AC440" s="1"/>
    </row>
    <row r="441" spans="19:29" ht="15.75" customHeight="1">
      <c r="S441" s="1"/>
      <c r="U441" s="1"/>
      <c r="V441" s="1"/>
      <c r="W441" s="1"/>
      <c r="Z441" s="1"/>
      <c r="AA441" s="1"/>
      <c r="AC441" s="1"/>
    </row>
    <row r="442" spans="19:29" ht="15.75" customHeight="1">
      <c r="S442" s="1"/>
      <c r="U442" s="1"/>
      <c r="V442" s="1"/>
      <c r="W442" s="1"/>
      <c r="Z442" s="1"/>
      <c r="AA442" s="1"/>
      <c r="AC442" s="1"/>
    </row>
    <row r="443" spans="19:29" ht="15.75" customHeight="1">
      <c r="S443" s="1"/>
      <c r="U443" s="1"/>
      <c r="V443" s="1"/>
      <c r="W443" s="1"/>
      <c r="Z443" s="1"/>
      <c r="AA443" s="1"/>
      <c r="AC443" s="1"/>
    </row>
    <row r="444" spans="19:29" ht="15.75" customHeight="1">
      <c r="S444" s="1"/>
      <c r="U444" s="1"/>
      <c r="V444" s="1"/>
      <c r="W444" s="1"/>
      <c r="Z444" s="1"/>
      <c r="AA444" s="1"/>
      <c r="AC444" s="1"/>
    </row>
    <row r="445" spans="19:29" ht="15.75" customHeight="1">
      <c r="S445" s="1"/>
      <c r="U445" s="1"/>
      <c r="V445" s="1"/>
      <c r="W445" s="1"/>
      <c r="Z445" s="1"/>
      <c r="AA445" s="1"/>
      <c r="AC445" s="1"/>
    </row>
    <row r="446" spans="19:29" ht="15.75" customHeight="1">
      <c r="S446" s="1"/>
      <c r="U446" s="1"/>
      <c r="V446" s="1"/>
      <c r="W446" s="1"/>
      <c r="Z446" s="1"/>
      <c r="AA446" s="1"/>
      <c r="AC446" s="1"/>
    </row>
    <row r="447" spans="19:29" ht="15.75" customHeight="1">
      <c r="S447" s="1"/>
      <c r="U447" s="1"/>
      <c r="V447" s="1"/>
      <c r="W447" s="1"/>
      <c r="Z447" s="1"/>
      <c r="AA447" s="1"/>
      <c r="AC447" s="1"/>
    </row>
    <row r="448" spans="19:29" ht="15.75" customHeight="1">
      <c r="S448" s="1"/>
      <c r="U448" s="1"/>
      <c r="V448" s="1"/>
      <c r="W448" s="1"/>
      <c r="Z448" s="1"/>
      <c r="AA448" s="1"/>
      <c r="AC448" s="1"/>
    </row>
    <row r="449" spans="19:29" ht="15.75" customHeight="1">
      <c r="S449" s="1"/>
      <c r="U449" s="1"/>
      <c r="V449" s="1"/>
      <c r="W449" s="1"/>
      <c r="Z449" s="1"/>
      <c r="AA449" s="1"/>
      <c r="AC449" s="1"/>
    </row>
    <row r="450" spans="19:29" ht="15.75" customHeight="1">
      <c r="S450" s="1"/>
      <c r="U450" s="1"/>
      <c r="V450" s="1"/>
      <c r="W450" s="1"/>
      <c r="Z450" s="1"/>
      <c r="AA450" s="1"/>
      <c r="AC450" s="1"/>
    </row>
    <row r="451" spans="19:29" ht="15.75" customHeight="1">
      <c r="S451" s="1"/>
      <c r="U451" s="1"/>
      <c r="V451" s="1"/>
      <c r="W451" s="1"/>
      <c r="Z451" s="1"/>
      <c r="AA451" s="1"/>
      <c r="AC451" s="1"/>
    </row>
    <row r="452" spans="19:29" ht="15.75" customHeight="1">
      <c r="S452" s="1"/>
      <c r="U452" s="1"/>
      <c r="V452" s="1"/>
      <c r="W452" s="1"/>
      <c r="Z452" s="1"/>
      <c r="AA452" s="1"/>
      <c r="AC452" s="1"/>
    </row>
    <row r="453" spans="19:29" ht="15.75" customHeight="1">
      <c r="S453" s="1"/>
      <c r="U453" s="1"/>
      <c r="V453" s="1"/>
      <c r="W453" s="1"/>
      <c r="Z453" s="1"/>
      <c r="AA453" s="1"/>
      <c r="AC453" s="1"/>
    </row>
    <row r="454" spans="19:29" ht="15.75" customHeight="1">
      <c r="S454" s="1"/>
      <c r="U454" s="1"/>
      <c r="V454" s="1"/>
      <c r="W454" s="1"/>
      <c r="Z454" s="1"/>
      <c r="AA454" s="1"/>
      <c r="AC454" s="1"/>
    </row>
    <row r="455" spans="19:29" ht="15.75" customHeight="1">
      <c r="S455" s="1"/>
      <c r="U455" s="1"/>
      <c r="V455" s="1"/>
      <c r="W455" s="1"/>
      <c r="Z455" s="1"/>
      <c r="AA455" s="1"/>
      <c r="AC455" s="1"/>
    </row>
    <row r="456" spans="19:29" ht="15.75" customHeight="1">
      <c r="S456" s="1"/>
      <c r="U456" s="1"/>
      <c r="V456" s="1"/>
      <c r="W456" s="1"/>
      <c r="Z456" s="1"/>
      <c r="AA456" s="1"/>
      <c r="AC456" s="1"/>
    </row>
    <row r="457" spans="19:29" ht="15.75" customHeight="1">
      <c r="S457" s="1"/>
      <c r="U457" s="1"/>
      <c r="V457" s="1"/>
      <c r="W457" s="1"/>
      <c r="Z457" s="1"/>
      <c r="AA457" s="1"/>
      <c r="AC457" s="1"/>
    </row>
    <row r="458" spans="19:29" ht="15.75" customHeight="1">
      <c r="S458" s="1"/>
      <c r="U458" s="1"/>
      <c r="V458" s="1"/>
      <c r="W458" s="1"/>
      <c r="Z458" s="1"/>
      <c r="AA458" s="1"/>
      <c r="AC458" s="1"/>
    </row>
    <row r="459" spans="19:29" ht="15.75" customHeight="1">
      <c r="S459" s="1"/>
      <c r="U459" s="1"/>
      <c r="V459" s="1"/>
      <c r="W459" s="1"/>
      <c r="Z459" s="1"/>
      <c r="AA459" s="1"/>
      <c r="AC459" s="1"/>
    </row>
    <row r="460" spans="19:29" ht="15.75" customHeight="1">
      <c r="S460" s="1"/>
      <c r="U460" s="1"/>
      <c r="V460" s="1"/>
      <c r="W460" s="1"/>
      <c r="Z460" s="1"/>
      <c r="AA460" s="1"/>
      <c r="AC460" s="1"/>
    </row>
    <row r="461" spans="19:29" ht="15.75" customHeight="1">
      <c r="S461" s="1"/>
      <c r="U461" s="1"/>
      <c r="V461" s="1"/>
      <c r="W461" s="1"/>
      <c r="Z461" s="1"/>
      <c r="AA461" s="1"/>
      <c r="AC461" s="1"/>
    </row>
    <row r="462" spans="19:29" ht="15.75" customHeight="1">
      <c r="S462" s="1"/>
      <c r="U462" s="1"/>
      <c r="V462" s="1"/>
      <c r="W462" s="1"/>
      <c r="Z462" s="1"/>
      <c r="AA462" s="1"/>
      <c r="AC462" s="1"/>
    </row>
    <row r="463" spans="19:29" ht="15.75" customHeight="1">
      <c r="S463" s="1"/>
      <c r="U463" s="1"/>
      <c r="V463" s="1"/>
      <c r="W463" s="1"/>
      <c r="Z463" s="1"/>
      <c r="AA463" s="1"/>
      <c r="AC463" s="1"/>
    </row>
    <row r="464" spans="19:29" ht="15.75" customHeight="1">
      <c r="S464" s="1"/>
      <c r="U464" s="1"/>
      <c r="V464" s="1"/>
      <c r="W464" s="1"/>
      <c r="Z464" s="1"/>
      <c r="AA464" s="1"/>
      <c r="AC464" s="1"/>
    </row>
    <row r="465" spans="19:29" ht="15.75" customHeight="1">
      <c r="S465" s="1"/>
      <c r="U465" s="1"/>
      <c r="V465" s="1"/>
      <c r="W465" s="1"/>
      <c r="Z465" s="1"/>
      <c r="AA465" s="1"/>
      <c r="AC465" s="1"/>
    </row>
    <row r="466" spans="19:29" ht="15.75" customHeight="1">
      <c r="S466" s="1"/>
      <c r="U466" s="1"/>
      <c r="V466" s="1"/>
      <c r="W466" s="1"/>
      <c r="Z466" s="1"/>
      <c r="AA466" s="1"/>
      <c r="AC466" s="1"/>
    </row>
    <row r="467" spans="19:29" ht="15.75" customHeight="1">
      <c r="S467" s="1"/>
      <c r="U467" s="1"/>
      <c r="V467" s="1"/>
      <c r="W467" s="1"/>
      <c r="Z467" s="1"/>
      <c r="AA467" s="1"/>
      <c r="AC467" s="1"/>
    </row>
    <row r="468" spans="19:29" ht="15.75" customHeight="1">
      <c r="S468" s="1"/>
      <c r="U468" s="1"/>
      <c r="V468" s="1"/>
      <c r="W468" s="1"/>
      <c r="Z468" s="1"/>
      <c r="AA468" s="1"/>
      <c r="AC468" s="1"/>
    </row>
    <row r="469" spans="19:29" ht="15.75" customHeight="1">
      <c r="S469" s="1"/>
      <c r="U469" s="1"/>
      <c r="V469" s="1"/>
      <c r="W469" s="1"/>
      <c r="Z469" s="1"/>
      <c r="AA469" s="1"/>
      <c r="AC469" s="1"/>
    </row>
    <row r="470" spans="19:29" ht="15.75" customHeight="1">
      <c r="S470" s="1"/>
      <c r="U470" s="1"/>
      <c r="V470" s="1"/>
      <c r="W470" s="1"/>
      <c r="Z470" s="1"/>
      <c r="AA470" s="1"/>
      <c r="AC470" s="1"/>
    </row>
    <row r="471" spans="19:29" ht="15.75" customHeight="1">
      <c r="S471" s="1"/>
      <c r="U471" s="1"/>
      <c r="V471" s="1"/>
      <c r="W471" s="1"/>
      <c r="Z471" s="1"/>
      <c r="AA471" s="1"/>
      <c r="AC471" s="1"/>
    </row>
    <row r="472" spans="19:29" ht="15.75" customHeight="1">
      <c r="S472" s="1"/>
      <c r="U472" s="1"/>
      <c r="V472" s="1"/>
      <c r="W472" s="1"/>
      <c r="Z472" s="1"/>
      <c r="AA472" s="1"/>
      <c r="AC472" s="1"/>
    </row>
    <row r="473" spans="19:29" ht="15.75" customHeight="1">
      <c r="S473" s="1"/>
      <c r="U473" s="1"/>
      <c r="V473" s="1"/>
      <c r="W473" s="1"/>
      <c r="Z473" s="1"/>
      <c r="AA473" s="1"/>
      <c r="AC473" s="1"/>
    </row>
    <row r="474" spans="19:29" ht="15.75" customHeight="1">
      <c r="S474" s="1"/>
      <c r="U474" s="1"/>
      <c r="V474" s="1"/>
      <c r="W474" s="1"/>
      <c r="Z474" s="1"/>
      <c r="AA474" s="1"/>
      <c r="AC474" s="1"/>
    </row>
    <row r="475" spans="19:29" ht="15.75" customHeight="1">
      <c r="S475" s="1"/>
      <c r="U475" s="1"/>
      <c r="V475" s="1"/>
      <c r="W475" s="1"/>
      <c r="Z475" s="1"/>
      <c r="AA475" s="1"/>
      <c r="AC475" s="1"/>
    </row>
    <row r="476" spans="19:29" ht="15.75" customHeight="1">
      <c r="S476" s="1"/>
      <c r="U476" s="1"/>
      <c r="V476" s="1"/>
      <c r="W476" s="1"/>
      <c r="Z476" s="1"/>
      <c r="AA476" s="1"/>
      <c r="AC476" s="1"/>
    </row>
    <row r="477" spans="19:29" ht="15.75" customHeight="1">
      <c r="S477" s="1"/>
      <c r="U477" s="1"/>
      <c r="V477" s="1"/>
      <c r="W477" s="1"/>
      <c r="Z477" s="1"/>
      <c r="AA477" s="1"/>
      <c r="AC477" s="1"/>
    </row>
    <row r="478" spans="19:29" ht="15.75" customHeight="1">
      <c r="S478" s="1"/>
      <c r="U478" s="1"/>
      <c r="V478" s="1"/>
      <c r="W478" s="1"/>
      <c r="Z478" s="1"/>
      <c r="AA478" s="1"/>
      <c r="AC478" s="1"/>
    </row>
    <row r="479" spans="19:29" ht="15.75" customHeight="1">
      <c r="S479" s="1"/>
      <c r="U479" s="1"/>
      <c r="V479" s="1"/>
      <c r="W479" s="1"/>
      <c r="Z479" s="1"/>
      <c r="AA479" s="1"/>
      <c r="AC479" s="1"/>
    </row>
    <row r="480" spans="19:29" ht="15.75" customHeight="1">
      <c r="S480" s="1"/>
      <c r="U480" s="1"/>
      <c r="V480" s="1"/>
      <c r="W480" s="1"/>
      <c r="Z480" s="1"/>
      <c r="AA480" s="1"/>
      <c r="AC480" s="1"/>
    </row>
    <row r="481" spans="19:29" ht="15.75" customHeight="1">
      <c r="S481" s="1"/>
      <c r="U481" s="1"/>
      <c r="V481" s="1"/>
      <c r="W481" s="1"/>
      <c r="Z481" s="1"/>
      <c r="AA481" s="1"/>
      <c r="AC481" s="1"/>
    </row>
    <row r="482" spans="19:29" ht="15.75" customHeight="1">
      <c r="S482" s="1"/>
      <c r="U482" s="1"/>
      <c r="V482" s="1"/>
      <c r="W482" s="1"/>
      <c r="Z482" s="1"/>
      <c r="AA482" s="1"/>
      <c r="AC482" s="1"/>
    </row>
    <row r="483" spans="19:29" ht="15.75" customHeight="1">
      <c r="S483" s="1"/>
      <c r="U483" s="1"/>
      <c r="V483" s="1"/>
      <c r="W483" s="1"/>
      <c r="Z483" s="1"/>
      <c r="AA483" s="1"/>
      <c r="AC483" s="1"/>
    </row>
    <row r="484" spans="19:29" ht="15.75" customHeight="1">
      <c r="S484" s="1"/>
      <c r="U484" s="1"/>
      <c r="V484" s="1"/>
      <c r="W484" s="1"/>
      <c r="Z484" s="1"/>
      <c r="AA484" s="1"/>
      <c r="AC484" s="1"/>
    </row>
    <row r="485" spans="19:29" ht="15.75" customHeight="1">
      <c r="S485" s="1"/>
      <c r="U485" s="1"/>
      <c r="V485" s="1"/>
      <c r="W485" s="1"/>
      <c r="Z485" s="1"/>
      <c r="AA485" s="1"/>
      <c r="AC485" s="1"/>
    </row>
    <row r="486" spans="19:29" ht="15.75" customHeight="1">
      <c r="S486" s="1"/>
      <c r="U486" s="1"/>
      <c r="V486" s="1"/>
      <c r="W486" s="1"/>
      <c r="Z486" s="1"/>
      <c r="AA486" s="1"/>
      <c r="AC486" s="1"/>
    </row>
    <row r="487" spans="19:29" ht="15.75" customHeight="1">
      <c r="S487" s="1"/>
      <c r="U487" s="1"/>
      <c r="V487" s="1"/>
      <c r="W487" s="1"/>
      <c r="Z487" s="1"/>
      <c r="AA487" s="1"/>
      <c r="AC487" s="1"/>
    </row>
    <row r="488" spans="19:29" ht="15.75" customHeight="1">
      <c r="S488" s="1"/>
      <c r="U488" s="1"/>
      <c r="V488" s="1"/>
      <c r="W488" s="1"/>
      <c r="Z488" s="1"/>
      <c r="AA488" s="1"/>
      <c r="AC488" s="1"/>
    </row>
    <row r="489" spans="19:29" ht="15.75" customHeight="1">
      <c r="S489" s="1"/>
      <c r="U489" s="1"/>
      <c r="V489" s="1"/>
      <c r="W489" s="1"/>
      <c r="Z489" s="1"/>
      <c r="AA489" s="1"/>
      <c r="AC489" s="1"/>
    </row>
    <row r="490" spans="19:29" ht="15.75" customHeight="1">
      <c r="S490" s="1"/>
      <c r="U490" s="1"/>
      <c r="V490" s="1"/>
      <c r="W490" s="1"/>
      <c r="Z490" s="1"/>
      <c r="AA490" s="1"/>
      <c r="AC490" s="1"/>
    </row>
    <row r="491" spans="19:29" ht="15.75" customHeight="1">
      <c r="S491" s="1"/>
      <c r="U491" s="1"/>
      <c r="V491" s="1"/>
      <c r="W491" s="1"/>
      <c r="Z491" s="1"/>
      <c r="AA491" s="1"/>
      <c r="AC491" s="1"/>
    </row>
    <row r="492" spans="19:29" ht="15.75" customHeight="1">
      <c r="S492" s="1"/>
      <c r="U492" s="1"/>
      <c r="V492" s="1"/>
      <c r="W492" s="1"/>
      <c r="Z492" s="1"/>
      <c r="AA492" s="1"/>
      <c r="AC492" s="1"/>
    </row>
    <row r="493" spans="19:29" ht="15.75" customHeight="1">
      <c r="S493" s="1"/>
      <c r="U493" s="1"/>
      <c r="V493" s="1"/>
      <c r="W493" s="1"/>
      <c r="Z493" s="1"/>
      <c r="AA493" s="1"/>
      <c r="AC493" s="1"/>
    </row>
    <row r="494" spans="19:29" ht="15.75" customHeight="1">
      <c r="S494" s="1"/>
      <c r="U494" s="1"/>
      <c r="V494" s="1"/>
      <c r="W494" s="1"/>
      <c r="Z494" s="1"/>
      <c r="AA494" s="1"/>
      <c r="AC494" s="1"/>
    </row>
    <row r="495" spans="19:29" ht="15.75" customHeight="1">
      <c r="S495" s="1"/>
      <c r="U495" s="1"/>
      <c r="V495" s="1"/>
      <c r="W495" s="1"/>
      <c r="Z495" s="1"/>
      <c r="AA495" s="1"/>
      <c r="AC495" s="1"/>
    </row>
    <row r="496" spans="19:29" ht="15.75" customHeight="1">
      <c r="S496" s="1"/>
      <c r="U496" s="1"/>
      <c r="V496" s="1"/>
      <c r="W496" s="1"/>
      <c r="Z496" s="1"/>
      <c r="AA496" s="1"/>
      <c r="AC496" s="1"/>
    </row>
    <row r="497" spans="19:29" ht="15.75" customHeight="1">
      <c r="S497" s="1"/>
      <c r="U497" s="1"/>
      <c r="V497" s="1"/>
      <c r="W497" s="1"/>
      <c r="Z497" s="1"/>
      <c r="AA497" s="1"/>
      <c r="AC497" s="1"/>
    </row>
    <row r="498" spans="19:29" ht="15.75" customHeight="1">
      <c r="S498" s="1"/>
      <c r="U498" s="1"/>
      <c r="V498" s="1"/>
      <c r="W498" s="1"/>
      <c r="Z498" s="1"/>
      <c r="AA498" s="1"/>
      <c r="AC498" s="1"/>
    </row>
    <row r="499" spans="19:29" ht="15.75" customHeight="1">
      <c r="S499" s="1"/>
      <c r="U499" s="1"/>
      <c r="V499" s="1"/>
      <c r="W499" s="1"/>
      <c r="Z499" s="1"/>
      <c r="AA499" s="1"/>
      <c r="AC499" s="1"/>
    </row>
    <row r="500" spans="19:29" ht="15.75" customHeight="1">
      <c r="S500" s="1"/>
      <c r="U500" s="1"/>
      <c r="V500" s="1"/>
      <c r="W500" s="1"/>
      <c r="Z500" s="1"/>
      <c r="AA500" s="1"/>
      <c r="AC500" s="1"/>
    </row>
    <row r="501" spans="19:29" ht="15.75" customHeight="1">
      <c r="S501" s="1"/>
      <c r="U501" s="1"/>
      <c r="V501" s="1"/>
      <c r="W501" s="1"/>
      <c r="Z501" s="1"/>
      <c r="AA501" s="1"/>
      <c r="AC501" s="1"/>
    </row>
    <row r="502" spans="19:29" ht="15.75" customHeight="1">
      <c r="S502" s="1"/>
      <c r="U502" s="1"/>
      <c r="V502" s="1"/>
      <c r="W502" s="1"/>
      <c r="Z502" s="1"/>
      <c r="AA502" s="1"/>
      <c r="AC502" s="1"/>
    </row>
    <row r="503" spans="19:29" ht="15.75" customHeight="1">
      <c r="S503" s="1"/>
      <c r="U503" s="1"/>
      <c r="V503" s="1"/>
      <c r="W503" s="1"/>
      <c r="Z503" s="1"/>
      <c r="AA503" s="1"/>
      <c r="AC503" s="1"/>
    </row>
    <row r="504" spans="19:29" ht="15.75" customHeight="1">
      <c r="S504" s="1"/>
      <c r="U504" s="1"/>
      <c r="V504" s="1"/>
      <c r="W504" s="1"/>
      <c r="Z504" s="1"/>
      <c r="AA504" s="1"/>
      <c r="AC504" s="1"/>
    </row>
    <row r="505" spans="19:29" ht="15.75" customHeight="1">
      <c r="S505" s="1"/>
      <c r="U505" s="1"/>
      <c r="V505" s="1"/>
      <c r="W505" s="1"/>
      <c r="Z505" s="1"/>
      <c r="AA505" s="1"/>
      <c r="AC505" s="1"/>
    </row>
    <row r="506" spans="19:29" ht="15.75" customHeight="1">
      <c r="S506" s="1"/>
      <c r="U506" s="1"/>
      <c r="V506" s="1"/>
      <c r="W506" s="1"/>
      <c r="Z506" s="1"/>
      <c r="AA506" s="1"/>
      <c r="AC506" s="1"/>
    </row>
    <row r="507" spans="19:29" ht="15.75" customHeight="1">
      <c r="S507" s="1"/>
      <c r="U507" s="1"/>
      <c r="V507" s="1"/>
      <c r="W507" s="1"/>
      <c r="Z507" s="1"/>
      <c r="AA507" s="1"/>
      <c r="AC507" s="1"/>
    </row>
    <row r="508" spans="19:29" ht="15.75" customHeight="1">
      <c r="S508" s="1"/>
      <c r="U508" s="1"/>
      <c r="V508" s="1"/>
      <c r="W508" s="1"/>
      <c r="Z508" s="1"/>
      <c r="AA508" s="1"/>
      <c r="AC508" s="1"/>
    </row>
    <row r="509" spans="19:29" ht="15.75" customHeight="1">
      <c r="S509" s="1"/>
      <c r="U509" s="1"/>
      <c r="V509" s="1"/>
      <c r="W509" s="1"/>
      <c r="Z509" s="1"/>
      <c r="AA509" s="1"/>
      <c r="AC509" s="1"/>
    </row>
    <row r="510" spans="19:29" ht="15.75" customHeight="1">
      <c r="S510" s="1"/>
      <c r="U510" s="1"/>
      <c r="V510" s="1"/>
      <c r="W510" s="1"/>
      <c r="Z510" s="1"/>
      <c r="AA510" s="1"/>
      <c r="AC510" s="1"/>
    </row>
    <row r="511" spans="19:29" ht="15.75" customHeight="1">
      <c r="S511" s="1"/>
      <c r="U511" s="1"/>
      <c r="V511" s="1"/>
      <c r="W511" s="1"/>
      <c r="Z511" s="1"/>
      <c r="AA511" s="1"/>
      <c r="AC511" s="1"/>
    </row>
    <row r="512" spans="19:29" ht="15.75" customHeight="1">
      <c r="S512" s="1"/>
      <c r="U512" s="1"/>
      <c r="V512" s="1"/>
      <c r="W512" s="1"/>
      <c r="Z512" s="1"/>
      <c r="AA512" s="1"/>
      <c r="AC512" s="1"/>
    </row>
    <row r="513" spans="19:29" ht="15.75" customHeight="1">
      <c r="S513" s="1"/>
      <c r="U513" s="1"/>
      <c r="V513" s="1"/>
      <c r="W513" s="1"/>
      <c r="Z513" s="1"/>
      <c r="AA513" s="1"/>
      <c r="AC513" s="1"/>
    </row>
    <row r="514" spans="19:29" ht="15.75" customHeight="1">
      <c r="S514" s="1"/>
      <c r="U514" s="1"/>
      <c r="V514" s="1"/>
      <c r="W514" s="1"/>
      <c r="Z514" s="1"/>
      <c r="AA514" s="1"/>
      <c r="AC514" s="1"/>
    </row>
    <row r="515" spans="19:29" ht="15.75" customHeight="1">
      <c r="S515" s="1"/>
      <c r="U515" s="1"/>
      <c r="V515" s="1"/>
      <c r="W515" s="1"/>
      <c r="Z515" s="1"/>
      <c r="AA515" s="1"/>
      <c r="AC515" s="1"/>
    </row>
    <row r="516" spans="19:29" ht="15.75" customHeight="1">
      <c r="S516" s="1"/>
      <c r="U516" s="1"/>
      <c r="V516" s="1"/>
      <c r="W516" s="1"/>
      <c r="Z516" s="1"/>
      <c r="AA516" s="1"/>
      <c r="AC516" s="1"/>
    </row>
    <row r="517" spans="19:29" ht="15.75" customHeight="1">
      <c r="S517" s="1"/>
      <c r="U517" s="1"/>
      <c r="V517" s="1"/>
      <c r="W517" s="1"/>
      <c r="Z517" s="1"/>
      <c r="AA517" s="1"/>
      <c r="AC517" s="1"/>
    </row>
    <row r="518" spans="19:29" ht="15.75" customHeight="1">
      <c r="S518" s="1"/>
      <c r="U518" s="1"/>
      <c r="V518" s="1"/>
      <c r="W518" s="1"/>
      <c r="Z518" s="1"/>
      <c r="AA518" s="1"/>
      <c r="AC518" s="1"/>
    </row>
    <row r="519" spans="19:29" ht="15.75" customHeight="1">
      <c r="S519" s="1"/>
      <c r="U519" s="1"/>
      <c r="V519" s="1"/>
      <c r="W519" s="1"/>
      <c r="Z519" s="1"/>
      <c r="AA519" s="1"/>
      <c r="AC519" s="1"/>
    </row>
    <row r="520" spans="19:29" ht="15.75" customHeight="1">
      <c r="S520" s="1"/>
      <c r="U520" s="1"/>
      <c r="V520" s="1"/>
      <c r="W520" s="1"/>
      <c r="Z520" s="1"/>
      <c r="AA520" s="1"/>
      <c r="AC520" s="1"/>
    </row>
    <row r="521" spans="19:29" ht="15.75" customHeight="1">
      <c r="S521" s="1"/>
      <c r="U521" s="1"/>
      <c r="V521" s="1"/>
      <c r="W521" s="1"/>
      <c r="Z521" s="1"/>
      <c r="AA521" s="1"/>
      <c r="AC521" s="1"/>
    </row>
    <row r="522" spans="19:29" ht="15.75" customHeight="1">
      <c r="S522" s="1"/>
      <c r="U522" s="1"/>
      <c r="V522" s="1"/>
      <c r="W522" s="1"/>
      <c r="Z522" s="1"/>
      <c r="AA522" s="1"/>
      <c r="AC522" s="1"/>
    </row>
    <row r="523" spans="19:29" ht="15.75" customHeight="1">
      <c r="S523" s="1"/>
      <c r="U523" s="1"/>
      <c r="V523" s="1"/>
      <c r="W523" s="1"/>
      <c r="Z523" s="1"/>
      <c r="AA523" s="1"/>
      <c r="AC523" s="1"/>
    </row>
    <row r="524" spans="19:29" ht="15.75" customHeight="1">
      <c r="S524" s="1"/>
      <c r="U524" s="1"/>
      <c r="V524" s="1"/>
      <c r="W524" s="1"/>
      <c r="Z524" s="1"/>
      <c r="AA524" s="1"/>
      <c r="AC524" s="1"/>
    </row>
    <row r="525" spans="19:29" ht="15.75" customHeight="1">
      <c r="S525" s="1"/>
      <c r="U525" s="1"/>
      <c r="V525" s="1"/>
      <c r="W525" s="1"/>
      <c r="Z525" s="1"/>
      <c r="AA525" s="1"/>
      <c r="AC525" s="1"/>
    </row>
    <row r="526" spans="19:29" ht="15.75" customHeight="1">
      <c r="S526" s="1"/>
      <c r="U526" s="1"/>
      <c r="V526" s="1"/>
      <c r="W526" s="1"/>
      <c r="Z526" s="1"/>
      <c r="AA526" s="1"/>
      <c r="AC526" s="1"/>
    </row>
    <row r="527" spans="19:29" ht="15.75" customHeight="1">
      <c r="S527" s="1"/>
      <c r="U527" s="1"/>
      <c r="V527" s="1"/>
      <c r="W527" s="1"/>
      <c r="Z527" s="1"/>
      <c r="AA527" s="1"/>
      <c r="AC527" s="1"/>
    </row>
    <row r="528" spans="19:29" ht="15.75" customHeight="1">
      <c r="S528" s="1"/>
      <c r="U528" s="1"/>
      <c r="V528" s="1"/>
      <c r="W528" s="1"/>
      <c r="Z528" s="1"/>
      <c r="AA528" s="1"/>
      <c r="AC528" s="1"/>
    </row>
    <row r="529" spans="19:29" ht="15.75" customHeight="1">
      <c r="S529" s="1"/>
      <c r="U529" s="1"/>
      <c r="V529" s="1"/>
      <c r="W529" s="1"/>
      <c r="Z529" s="1"/>
      <c r="AA529" s="1"/>
      <c r="AC529" s="1"/>
    </row>
    <row r="530" spans="19:29" ht="15.75" customHeight="1">
      <c r="S530" s="1"/>
      <c r="U530" s="1"/>
      <c r="V530" s="1"/>
      <c r="W530" s="1"/>
      <c r="Z530" s="1"/>
      <c r="AA530" s="1"/>
      <c r="AC530" s="1"/>
    </row>
    <row r="531" spans="19:29" ht="15.75" customHeight="1">
      <c r="S531" s="1"/>
      <c r="U531" s="1"/>
      <c r="V531" s="1"/>
      <c r="W531" s="1"/>
      <c r="Z531" s="1"/>
      <c r="AA531" s="1"/>
      <c r="AC531" s="1"/>
    </row>
    <row r="532" spans="19:29" ht="15.75" customHeight="1">
      <c r="S532" s="1"/>
      <c r="U532" s="1"/>
      <c r="V532" s="1"/>
      <c r="W532" s="1"/>
      <c r="Z532" s="1"/>
      <c r="AA532" s="1"/>
      <c r="AC532" s="1"/>
    </row>
    <row r="533" spans="19:29" ht="15.75" customHeight="1">
      <c r="S533" s="1"/>
      <c r="U533" s="1"/>
      <c r="V533" s="1"/>
      <c r="W533" s="1"/>
      <c r="Z533" s="1"/>
      <c r="AA533" s="1"/>
      <c r="AC533" s="1"/>
    </row>
    <row r="534" spans="19:29" ht="15.75" customHeight="1">
      <c r="S534" s="1"/>
      <c r="U534" s="1"/>
      <c r="V534" s="1"/>
      <c r="W534" s="1"/>
      <c r="Z534" s="1"/>
      <c r="AA534" s="1"/>
      <c r="AC534" s="1"/>
    </row>
    <row r="535" spans="19:29" ht="15.75" customHeight="1">
      <c r="S535" s="1"/>
      <c r="U535" s="1"/>
      <c r="V535" s="1"/>
      <c r="W535" s="1"/>
      <c r="Z535" s="1"/>
      <c r="AA535" s="1"/>
      <c r="AC535" s="1"/>
    </row>
    <row r="536" spans="19:29" ht="15.75" customHeight="1">
      <c r="S536" s="1"/>
      <c r="U536" s="1"/>
      <c r="V536" s="1"/>
      <c r="W536" s="1"/>
      <c r="Z536" s="1"/>
      <c r="AA536" s="1"/>
      <c r="AC536" s="1"/>
    </row>
    <row r="537" spans="19:29" ht="15.75" customHeight="1">
      <c r="S537" s="1"/>
      <c r="U537" s="1"/>
      <c r="V537" s="1"/>
      <c r="W537" s="1"/>
      <c r="Z537" s="1"/>
      <c r="AA537" s="1"/>
      <c r="AC537" s="1"/>
    </row>
    <row r="538" spans="19:29" ht="15.75" customHeight="1">
      <c r="S538" s="1"/>
      <c r="U538" s="1"/>
      <c r="V538" s="1"/>
      <c r="W538" s="1"/>
      <c r="Z538" s="1"/>
      <c r="AA538" s="1"/>
      <c r="AC538" s="1"/>
    </row>
    <row r="539" spans="19:29" ht="15.75" customHeight="1">
      <c r="S539" s="1"/>
      <c r="U539" s="1"/>
      <c r="V539" s="1"/>
      <c r="W539" s="1"/>
      <c r="Z539" s="1"/>
      <c r="AA539" s="1"/>
      <c r="AC539" s="1"/>
    </row>
    <row r="540" spans="19:29" ht="15.75" customHeight="1">
      <c r="S540" s="1"/>
      <c r="U540" s="1"/>
      <c r="V540" s="1"/>
      <c r="W540" s="1"/>
      <c r="Z540" s="1"/>
      <c r="AA540" s="1"/>
      <c r="AC540" s="1"/>
    </row>
    <row r="541" spans="19:29" ht="15.75" customHeight="1">
      <c r="S541" s="1"/>
      <c r="U541" s="1"/>
      <c r="V541" s="1"/>
      <c r="W541" s="1"/>
      <c r="Z541" s="1"/>
      <c r="AA541" s="1"/>
      <c r="AC541" s="1"/>
    </row>
    <row r="542" spans="19:29" ht="15.75" customHeight="1">
      <c r="S542" s="1"/>
      <c r="U542" s="1"/>
      <c r="V542" s="1"/>
      <c r="W542" s="1"/>
      <c r="Z542" s="1"/>
      <c r="AA542" s="1"/>
      <c r="AC542" s="1"/>
    </row>
    <row r="543" spans="19:29" ht="15.75" customHeight="1">
      <c r="S543" s="1"/>
      <c r="U543" s="1"/>
      <c r="V543" s="1"/>
      <c r="W543" s="1"/>
      <c r="Z543" s="1"/>
      <c r="AA543" s="1"/>
      <c r="AC543" s="1"/>
    </row>
    <row r="544" spans="19:29" ht="15.75" customHeight="1">
      <c r="S544" s="1"/>
      <c r="U544" s="1"/>
      <c r="V544" s="1"/>
      <c r="W544" s="1"/>
      <c r="Z544" s="1"/>
      <c r="AA544" s="1"/>
      <c r="AC544" s="1"/>
    </row>
    <row r="545" spans="19:29" ht="15.75" customHeight="1">
      <c r="S545" s="1"/>
      <c r="U545" s="1"/>
      <c r="V545" s="1"/>
      <c r="W545" s="1"/>
      <c r="Z545" s="1"/>
      <c r="AA545" s="1"/>
      <c r="AC545" s="1"/>
    </row>
    <row r="546" spans="19:29" ht="15.75" customHeight="1">
      <c r="S546" s="1"/>
      <c r="U546" s="1"/>
      <c r="V546" s="1"/>
      <c r="W546" s="1"/>
      <c r="Z546" s="1"/>
      <c r="AA546" s="1"/>
      <c r="AC546" s="1"/>
    </row>
    <row r="547" spans="19:29" ht="15.75" customHeight="1">
      <c r="S547" s="1"/>
      <c r="U547" s="1"/>
      <c r="V547" s="1"/>
      <c r="W547" s="1"/>
      <c r="Z547" s="1"/>
      <c r="AA547" s="1"/>
      <c r="AC547" s="1"/>
    </row>
    <row r="548" spans="19:29" ht="15.75" customHeight="1">
      <c r="S548" s="1"/>
      <c r="U548" s="1"/>
      <c r="V548" s="1"/>
      <c r="W548" s="1"/>
      <c r="Z548" s="1"/>
      <c r="AA548" s="1"/>
      <c r="AC548" s="1"/>
    </row>
    <row r="549" spans="19:29" ht="15.75" customHeight="1">
      <c r="S549" s="1"/>
      <c r="U549" s="1"/>
      <c r="V549" s="1"/>
      <c r="W549" s="1"/>
      <c r="Z549" s="1"/>
      <c r="AA549" s="1"/>
      <c r="AC549" s="1"/>
    </row>
    <row r="550" spans="19:29" ht="15.75" customHeight="1">
      <c r="S550" s="1"/>
      <c r="U550" s="1"/>
      <c r="V550" s="1"/>
      <c r="W550" s="1"/>
      <c r="Z550" s="1"/>
      <c r="AA550" s="1"/>
      <c r="AC550" s="1"/>
    </row>
    <row r="551" spans="19:29" ht="15.75" customHeight="1">
      <c r="S551" s="1"/>
      <c r="U551" s="1"/>
      <c r="V551" s="1"/>
      <c r="W551" s="1"/>
      <c r="Z551" s="1"/>
      <c r="AA551" s="1"/>
      <c r="AC551" s="1"/>
    </row>
    <row r="552" spans="19:29" ht="15.75" customHeight="1">
      <c r="S552" s="1"/>
      <c r="U552" s="1"/>
      <c r="V552" s="1"/>
      <c r="W552" s="1"/>
      <c r="Z552" s="1"/>
      <c r="AA552" s="1"/>
      <c r="AC552" s="1"/>
    </row>
    <row r="553" spans="19:29" ht="15.75" customHeight="1">
      <c r="S553" s="1"/>
      <c r="U553" s="1"/>
      <c r="V553" s="1"/>
      <c r="W553" s="1"/>
      <c r="Z553" s="1"/>
      <c r="AA553" s="1"/>
      <c r="AC553" s="1"/>
    </row>
    <row r="554" spans="19:29" ht="15.75" customHeight="1">
      <c r="S554" s="1"/>
      <c r="U554" s="1"/>
      <c r="V554" s="1"/>
      <c r="W554" s="1"/>
      <c r="Z554" s="1"/>
      <c r="AA554" s="1"/>
      <c r="AC554" s="1"/>
    </row>
    <row r="555" spans="19:29" ht="15.75" customHeight="1">
      <c r="S555" s="1"/>
      <c r="U555" s="1"/>
      <c r="V555" s="1"/>
      <c r="W555" s="1"/>
      <c r="Z555" s="1"/>
      <c r="AA555" s="1"/>
      <c r="AC555" s="1"/>
    </row>
    <row r="556" spans="19:29" ht="15.75" customHeight="1">
      <c r="S556" s="1"/>
      <c r="U556" s="1"/>
      <c r="V556" s="1"/>
      <c r="W556" s="1"/>
      <c r="Z556" s="1"/>
      <c r="AA556" s="1"/>
      <c r="AC556" s="1"/>
    </row>
    <row r="557" spans="19:29" ht="15.75" customHeight="1">
      <c r="S557" s="1"/>
      <c r="U557" s="1"/>
      <c r="V557" s="1"/>
      <c r="W557" s="1"/>
      <c r="Z557" s="1"/>
      <c r="AA557" s="1"/>
      <c r="AC557" s="1"/>
    </row>
    <row r="558" spans="19:29" ht="15.75" customHeight="1">
      <c r="S558" s="1"/>
      <c r="U558" s="1"/>
      <c r="V558" s="1"/>
      <c r="W558" s="1"/>
      <c r="Z558" s="1"/>
      <c r="AA558" s="1"/>
      <c r="AC558" s="1"/>
    </row>
    <row r="559" spans="19:29" ht="15.75" customHeight="1">
      <c r="S559" s="1"/>
      <c r="U559" s="1"/>
      <c r="V559" s="1"/>
      <c r="W559" s="1"/>
      <c r="Z559" s="1"/>
      <c r="AA559" s="1"/>
      <c r="AC559" s="1"/>
    </row>
    <row r="560" spans="19:29" ht="15.75" customHeight="1">
      <c r="S560" s="1"/>
      <c r="U560" s="1"/>
      <c r="V560" s="1"/>
      <c r="W560" s="1"/>
      <c r="Z560" s="1"/>
      <c r="AA560" s="1"/>
      <c r="AC560" s="1"/>
    </row>
    <row r="561" spans="19:29" ht="15.75" customHeight="1">
      <c r="S561" s="1"/>
      <c r="U561" s="1"/>
      <c r="V561" s="1"/>
      <c r="W561" s="1"/>
      <c r="Z561" s="1"/>
      <c r="AA561" s="1"/>
      <c r="AC561" s="1"/>
    </row>
    <row r="562" spans="19:29" ht="15.75" customHeight="1">
      <c r="S562" s="1"/>
      <c r="U562" s="1"/>
      <c r="V562" s="1"/>
      <c r="W562" s="1"/>
      <c r="Z562" s="1"/>
      <c r="AA562" s="1"/>
      <c r="AC562" s="1"/>
    </row>
    <row r="563" spans="19:29" ht="15.75" customHeight="1">
      <c r="S563" s="1"/>
      <c r="U563" s="1"/>
      <c r="V563" s="1"/>
      <c r="W563" s="1"/>
      <c r="Z563" s="1"/>
      <c r="AA563" s="1"/>
      <c r="AC563" s="1"/>
    </row>
    <row r="564" spans="19:29" ht="15.75" customHeight="1">
      <c r="S564" s="1"/>
      <c r="U564" s="1"/>
      <c r="V564" s="1"/>
      <c r="W564" s="1"/>
      <c r="Z564" s="1"/>
      <c r="AA564" s="1"/>
      <c r="AC564" s="1"/>
    </row>
    <row r="565" spans="19:29" ht="15.75" customHeight="1">
      <c r="S565" s="1"/>
      <c r="U565" s="1"/>
      <c r="V565" s="1"/>
      <c r="W565" s="1"/>
      <c r="Z565" s="1"/>
      <c r="AA565" s="1"/>
      <c r="AC565" s="1"/>
    </row>
    <row r="566" spans="19:29" ht="15.75" customHeight="1">
      <c r="S566" s="1"/>
      <c r="U566" s="1"/>
      <c r="V566" s="1"/>
      <c r="W566" s="1"/>
      <c r="Z566" s="1"/>
      <c r="AA566" s="1"/>
      <c r="AC566" s="1"/>
    </row>
    <row r="567" spans="19:29" ht="15.75" customHeight="1">
      <c r="S567" s="1"/>
      <c r="U567" s="1"/>
      <c r="V567" s="1"/>
      <c r="W567" s="1"/>
      <c r="Z567" s="1"/>
      <c r="AA567" s="1"/>
      <c r="AC567" s="1"/>
    </row>
    <row r="568" spans="19:29" ht="15.75" customHeight="1">
      <c r="S568" s="1"/>
      <c r="U568" s="1"/>
      <c r="V568" s="1"/>
      <c r="W568" s="1"/>
      <c r="Z568" s="1"/>
      <c r="AA568" s="1"/>
      <c r="AC568" s="1"/>
    </row>
    <row r="569" spans="19:29" ht="15.75" customHeight="1">
      <c r="S569" s="1"/>
      <c r="U569" s="1"/>
      <c r="V569" s="1"/>
      <c r="W569" s="1"/>
      <c r="Z569" s="1"/>
      <c r="AA569" s="1"/>
      <c r="AC569" s="1"/>
    </row>
    <row r="570" spans="19:29" ht="15.75" customHeight="1">
      <c r="S570" s="1"/>
      <c r="U570" s="1"/>
      <c r="V570" s="1"/>
      <c r="W570" s="1"/>
      <c r="Z570" s="1"/>
      <c r="AA570" s="1"/>
      <c r="AC570" s="1"/>
    </row>
    <row r="571" spans="19:29" ht="15.75" customHeight="1">
      <c r="S571" s="1"/>
      <c r="U571" s="1"/>
      <c r="V571" s="1"/>
      <c r="W571" s="1"/>
      <c r="Z571" s="1"/>
      <c r="AA571" s="1"/>
      <c r="AC571" s="1"/>
    </row>
    <row r="572" spans="19:29" ht="15.75" customHeight="1">
      <c r="S572" s="1"/>
      <c r="U572" s="1"/>
      <c r="V572" s="1"/>
      <c r="W572" s="1"/>
      <c r="Z572" s="1"/>
      <c r="AA572" s="1"/>
      <c r="AC572" s="1"/>
    </row>
    <row r="573" spans="19:29" ht="15.75" customHeight="1">
      <c r="S573" s="1"/>
      <c r="U573" s="1"/>
      <c r="V573" s="1"/>
      <c r="W573" s="1"/>
      <c r="Z573" s="1"/>
      <c r="AA573" s="1"/>
      <c r="AC573" s="1"/>
    </row>
    <row r="574" spans="19:29" ht="15.75" customHeight="1">
      <c r="S574" s="1"/>
      <c r="U574" s="1"/>
      <c r="V574" s="1"/>
      <c r="W574" s="1"/>
      <c r="Z574" s="1"/>
      <c r="AA574" s="1"/>
      <c r="AC574" s="1"/>
    </row>
    <row r="575" spans="19:29" ht="15.75" customHeight="1">
      <c r="S575" s="1"/>
      <c r="U575" s="1"/>
      <c r="V575" s="1"/>
      <c r="W575" s="1"/>
      <c r="Z575" s="1"/>
      <c r="AA575" s="1"/>
      <c r="AC575" s="1"/>
    </row>
    <row r="576" spans="19:29" ht="15.75" customHeight="1">
      <c r="S576" s="1"/>
      <c r="U576" s="1"/>
      <c r="V576" s="1"/>
      <c r="W576" s="1"/>
      <c r="Z576" s="1"/>
      <c r="AA576" s="1"/>
      <c r="AC576" s="1"/>
    </row>
    <row r="577" spans="19:29" ht="15.75" customHeight="1">
      <c r="S577" s="1"/>
      <c r="U577" s="1"/>
      <c r="V577" s="1"/>
      <c r="W577" s="1"/>
      <c r="Z577" s="1"/>
      <c r="AA577" s="1"/>
      <c r="AC577" s="1"/>
    </row>
    <row r="578" spans="19:29" ht="15.75" customHeight="1">
      <c r="S578" s="1"/>
      <c r="U578" s="1"/>
      <c r="V578" s="1"/>
      <c r="W578" s="1"/>
      <c r="Z578" s="1"/>
      <c r="AA578" s="1"/>
      <c r="AC578" s="1"/>
    </row>
    <row r="579" spans="19:29" ht="15.75" customHeight="1">
      <c r="S579" s="1"/>
      <c r="U579" s="1"/>
      <c r="V579" s="1"/>
      <c r="W579" s="1"/>
      <c r="Z579" s="1"/>
      <c r="AA579" s="1"/>
      <c r="AC579" s="1"/>
    </row>
    <row r="580" spans="19:29" ht="15.75" customHeight="1">
      <c r="S580" s="1"/>
      <c r="U580" s="1"/>
      <c r="V580" s="1"/>
      <c r="W580" s="1"/>
      <c r="Z580" s="1"/>
      <c r="AA580" s="1"/>
      <c r="AC580" s="1"/>
    </row>
    <row r="581" spans="19:29" ht="15.75" customHeight="1">
      <c r="S581" s="1"/>
      <c r="U581" s="1"/>
      <c r="V581" s="1"/>
      <c r="W581" s="1"/>
      <c r="Z581" s="1"/>
      <c r="AA581" s="1"/>
      <c r="AC581" s="1"/>
    </row>
    <row r="582" spans="19:29" ht="15.75" customHeight="1">
      <c r="S582" s="1"/>
      <c r="U582" s="1"/>
      <c r="V582" s="1"/>
      <c r="W582" s="1"/>
      <c r="Z582" s="1"/>
      <c r="AA582" s="1"/>
      <c r="AC582" s="1"/>
    </row>
    <row r="583" spans="19:29" ht="15.75" customHeight="1">
      <c r="S583" s="1"/>
      <c r="U583" s="1"/>
      <c r="V583" s="1"/>
      <c r="W583" s="1"/>
      <c r="Z583" s="1"/>
      <c r="AA583" s="1"/>
      <c r="AC583" s="1"/>
    </row>
    <row r="584" spans="19:29" ht="15.75" customHeight="1">
      <c r="S584" s="1"/>
      <c r="U584" s="1"/>
      <c r="V584" s="1"/>
      <c r="W584" s="1"/>
      <c r="Z584" s="1"/>
      <c r="AA584" s="1"/>
      <c r="AC584" s="1"/>
    </row>
    <row r="585" spans="19:29" ht="15.75" customHeight="1">
      <c r="S585" s="1"/>
      <c r="U585" s="1"/>
      <c r="V585" s="1"/>
      <c r="W585" s="1"/>
      <c r="Z585" s="1"/>
      <c r="AA585" s="1"/>
      <c r="AC585" s="1"/>
    </row>
    <row r="586" spans="19:29" ht="15.75" customHeight="1">
      <c r="S586" s="1"/>
      <c r="U586" s="1"/>
      <c r="V586" s="1"/>
      <c r="W586" s="1"/>
      <c r="Z586" s="1"/>
      <c r="AA586" s="1"/>
      <c r="AC586" s="1"/>
    </row>
    <row r="587" spans="19:29" ht="15.75" customHeight="1">
      <c r="S587" s="1"/>
      <c r="U587" s="1"/>
      <c r="V587" s="1"/>
      <c r="W587" s="1"/>
      <c r="Z587" s="1"/>
      <c r="AA587" s="1"/>
      <c r="AC587" s="1"/>
    </row>
    <row r="588" spans="19:29" ht="15.75" customHeight="1">
      <c r="S588" s="1"/>
      <c r="U588" s="1"/>
      <c r="V588" s="1"/>
      <c r="W588" s="1"/>
      <c r="Z588" s="1"/>
      <c r="AA588" s="1"/>
      <c r="AC588" s="1"/>
    </row>
    <row r="589" spans="19:29" ht="15.75" customHeight="1">
      <c r="S589" s="1"/>
      <c r="U589" s="1"/>
      <c r="V589" s="1"/>
      <c r="W589" s="1"/>
      <c r="Z589" s="1"/>
      <c r="AA589" s="1"/>
      <c r="AC589" s="1"/>
    </row>
    <row r="590" spans="19:29" ht="15.75" customHeight="1">
      <c r="S590" s="1"/>
      <c r="U590" s="1"/>
      <c r="V590" s="1"/>
      <c r="W590" s="1"/>
      <c r="Z590" s="1"/>
      <c r="AA590" s="1"/>
      <c r="AC590" s="1"/>
    </row>
    <row r="591" spans="19:29" ht="15.75" customHeight="1">
      <c r="S591" s="1"/>
      <c r="U591" s="1"/>
      <c r="V591" s="1"/>
      <c r="W591" s="1"/>
      <c r="Z591" s="1"/>
      <c r="AA591" s="1"/>
      <c r="AC591" s="1"/>
    </row>
    <row r="592" spans="19:29" ht="15.75" customHeight="1">
      <c r="S592" s="1"/>
      <c r="U592" s="1"/>
      <c r="V592" s="1"/>
      <c r="W592" s="1"/>
      <c r="Z592" s="1"/>
      <c r="AA592" s="1"/>
      <c r="AC592" s="1"/>
    </row>
    <row r="593" spans="19:29" ht="15.75" customHeight="1">
      <c r="S593" s="1"/>
      <c r="U593" s="1"/>
      <c r="V593" s="1"/>
      <c r="W593" s="1"/>
      <c r="Z593" s="1"/>
      <c r="AA593" s="1"/>
      <c r="AC593" s="1"/>
    </row>
    <row r="594" spans="19:29" ht="15.75" customHeight="1">
      <c r="S594" s="1"/>
      <c r="U594" s="1"/>
      <c r="V594" s="1"/>
      <c r="W594" s="1"/>
      <c r="Z594" s="1"/>
      <c r="AA594" s="1"/>
      <c r="AC594" s="1"/>
    </row>
    <row r="595" spans="19:29" ht="15.75" customHeight="1">
      <c r="S595" s="1"/>
      <c r="U595" s="1"/>
      <c r="V595" s="1"/>
      <c r="W595" s="1"/>
      <c r="Z595" s="1"/>
      <c r="AA595" s="1"/>
      <c r="AC595" s="1"/>
    </row>
    <row r="596" spans="19:29" ht="15.75" customHeight="1">
      <c r="S596" s="1"/>
      <c r="U596" s="1"/>
      <c r="V596" s="1"/>
      <c r="W596" s="1"/>
      <c r="Z596" s="1"/>
      <c r="AA596" s="1"/>
      <c r="AC596" s="1"/>
    </row>
    <row r="597" spans="19:29" ht="15.75" customHeight="1">
      <c r="S597" s="1"/>
      <c r="U597" s="1"/>
      <c r="V597" s="1"/>
      <c r="W597" s="1"/>
      <c r="Z597" s="1"/>
      <c r="AA597" s="1"/>
      <c r="AC597" s="1"/>
    </row>
    <row r="598" spans="19:29" ht="15.75" customHeight="1">
      <c r="S598" s="1"/>
      <c r="U598" s="1"/>
      <c r="V598" s="1"/>
      <c r="W598" s="1"/>
      <c r="Z598" s="1"/>
      <c r="AA598" s="1"/>
      <c r="AC598" s="1"/>
    </row>
    <row r="599" spans="19:29" ht="15.75" customHeight="1">
      <c r="S599" s="1"/>
      <c r="U599" s="1"/>
      <c r="V599" s="1"/>
      <c r="W599" s="1"/>
      <c r="Z599" s="1"/>
      <c r="AA599" s="1"/>
      <c r="AC599" s="1"/>
    </row>
    <row r="600" spans="19:29" ht="15.75" customHeight="1">
      <c r="S600" s="1"/>
      <c r="U600" s="1"/>
      <c r="V600" s="1"/>
      <c r="W600" s="1"/>
      <c r="Z600" s="1"/>
      <c r="AA600" s="1"/>
      <c r="AC600" s="1"/>
    </row>
    <row r="601" spans="19:29" ht="15.75" customHeight="1">
      <c r="S601" s="1"/>
      <c r="U601" s="1"/>
      <c r="V601" s="1"/>
      <c r="W601" s="1"/>
      <c r="Z601" s="1"/>
      <c r="AA601" s="1"/>
      <c r="AC601" s="1"/>
    </row>
    <row r="602" spans="19:29" ht="15.75" customHeight="1">
      <c r="S602" s="1"/>
      <c r="U602" s="1"/>
      <c r="V602" s="1"/>
      <c r="W602" s="1"/>
      <c r="Z602" s="1"/>
      <c r="AA602" s="1"/>
      <c r="AC602" s="1"/>
    </row>
    <row r="603" spans="19:29" ht="15.75" customHeight="1">
      <c r="S603" s="1"/>
      <c r="U603" s="1"/>
      <c r="V603" s="1"/>
      <c r="W603" s="1"/>
      <c r="Z603" s="1"/>
      <c r="AA603" s="1"/>
      <c r="AC603" s="1"/>
    </row>
    <row r="604" spans="19:29" ht="15.75" customHeight="1">
      <c r="S604" s="1"/>
      <c r="U604" s="1"/>
      <c r="V604" s="1"/>
      <c r="W604" s="1"/>
      <c r="Z604" s="1"/>
      <c r="AA604" s="1"/>
      <c r="AC604" s="1"/>
    </row>
    <row r="605" spans="19:29" ht="15.75" customHeight="1">
      <c r="S605" s="1"/>
      <c r="U605" s="1"/>
      <c r="V605" s="1"/>
      <c r="W605" s="1"/>
      <c r="Z605" s="1"/>
      <c r="AA605" s="1"/>
      <c r="AC605" s="1"/>
    </row>
    <row r="606" spans="19:29" ht="15.75" customHeight="1">
      <c r="S606" s="1"/>
      <c r="U606" s="1"/>
      <c r="V606" s="1"/>
      <c r="W606" s="1"/>
      <c r="Z606" s="1"/>
      <c r="AA606" s="1"/>
      <c r="AC606" s="1"/>
    </row>
    <row r="607" spans="19:29" ht="15.75" customHeight="1">
      <c r="S607" s="1"/>
      <c r="U607" s="1"/>
      <c r="V607" s="1"/>
      <c r="W607" s="1"/>
      <c r="Z607" s="1"/>
      <c r="AA607" s="1"/>
      <c r="AC607" s="1"/>
    </row>
    <row r="608" spans="19:29" ht="15.75" customHeight="1">
      <c r="S608" s="1"/>
      <c r="U608" s="1"/>
      <c r="V608" s="1"/>
      <c r="W608" s="1"/>
      <c r="Z608" s="1"/>
      <c r="AA608" s="1"/>
      <c r="AC608" s="1"/>
    </row>
    <row r="609" spans="19:29" ht="15.75" customHeight="1">
      <c r="S609" s="1"/>
      <c r="U609" s="1"/>
      <c r="V609" s="1"/>
      <c r="W609" s="1"/>
      <c r="Z609" s="1"/>
      <c r="AA609" s="1"/>
      <c r="AC609" s="1"/>
    </row>
    <row r="610" spans="19:29" ht="15.75" customHeight="1">
      <c r="S610" s="1"/>
      <c r="U610" s="1"/>
      <c r="V610" s="1"/>
      <c r="W610" s="1"/>
      <c r="Z610" s="1"/>
      <c r="AA610" s="1"/>
      <c r="AC610" s="1"/>
    </row>
    <row r="611" spans="19:29" ht="15.75" customHeight="1">
      <c r="S611" s="1"/>
      <c r="U611" s="1"/>
      <c r="V611" s="1"/>
      <c r="W611" s="1"/>
      <c r="Z611" s="1"/>
      <c r="AA611" s="1"/>
      <c r="AC611" s="1"/>
    </row>
    <row r="612" spans="19:29" ht="15.75" customHeight="1">
      <c r="S612" s="1"/>
      <c r="U612" s="1"/>
      <c r="V612" s="1"/>
      <c r="W612" s="1"/>
      <c r="Z612" s="1"/>
      <c r="AA612" s="1"/>
      <c r="AC612" s="1"/>
    </row>
    <row r="613" spans="19:29" ht="15.75" customHeight="1">
      <c r="S613" s="1"/>
      <c r="U613" s="1"/>
      <c r="V613" s="1"/>
      <c r="W613" s="1"/>
      <c r="Z613" s="1"/>
      <c r="AA613" s="1"/>
      <c r="AC613" s="1"/>
    </row>
    <row r="614" spans="19:29" ht="15.75" customHeight="1">
      <c r="S614" s="1"/>
      <c r="U614" s="1"/>
      <c r="V614" s="1"/>
      <c r="W614" s="1"/>
      <c r="Z614" s="1"/>
      <c r="AA614" s="1"/>
      <c r="AC614" s="1"/>
    </row>
    <row r="615" spans="19:29" ht="15.75" customHeight="1">
      <c r="S615" s="1"/>
      <c r="U615" s="1"/>
      <c r="V615" s="1"/>
      <c r="W615" s="1"/>
      <c r="Z615" s="1"/>
      <c r="AA615" s="1"/>
      <c r="AC615" s="1"/>
    </row>
    <row r="616" spans="19:29" ht="15.75" customHeight="1">
      <c r="S616" s="1"/>
      <c r="U616" s="1"/>
      <c r="V616" s="1"/>
      <c r="W616" s="1"/>
      <c r="Z616" s="1"/>
      <c r="AA616" s="1"/>
      <c r="AC616" s="1"/>
    </row>
    <row r="617" spans="19:29" ht="15.75" customHeight="1">
      <c r="S617" s="1"/>
      <c r="U617" s="1"/>
      <c r="V617" s="1"/>
      <c r="W617" s="1"/>
      <c r="Z617" s="1"/>
      <c r="AA617" s="1"/>
      <c r="AC617" s="1"/>
    </row>
    <row r="618" spans="19:29" ht="15.75" customHeight="1">
      <c r="S618" s="1"/>
      <c r="U618" s="1"/>
      <c r="V618" s="1"/>
      <c r="W618" s="1"/>
      <c r="Z618" s="1"/>
      <c r="AA618" s="1"/>
      <c r="AC618" s="1"/>
    </row>
    <row r="619" spans="19:29" ht="15.75" customHeight="1">
      <c r="S619" s="1"/>
      <c r="U619" s="1"/>
      <c r="V619" s="1"/>
      <c r="W619" s="1"/>
      <c r="Z619" s="1"/>
      <c r="AA619" s="1"/>
      <c r="AC619" s="1"/>
    </row>
    <row r="620" spans="19:29" ht="15.75" customHeight="1">
      <c r="S620" s="1"/>
      <c r="U620" s="1"/>
      <c r="V620" s="1"/>
      <c r="W620" s="1"/>
      <c r="Z620" s="1"/>
      <c r="AA620" s="1"/>
      <c r="AC620" s="1"/>
    </row>
    <row r="621" spans="19:29" ht="15.75" customHeight="1">
      <c r="S621" s="1"/>
      <c r="U621" s="1"/>
      <c r="V621" s="1"/>
      <c r="W621" s="1"/>
      <c r="Z621" s="1"/>
      <c r="AA621" s="1"/>
      <c r="AC621" s="1"/>
    </row>
    <row r="622" spans="19:29" ht="15.75" customHeight="1">
      <c r="S622" s="1"/>
      <c r="U622" s="1"/>
      <c r="V622" s="1"/>
      <c r="W622" s="1"/>
      <c r="Z622" s="1"/>
      <c r="AA622" s="1"/>
      <c r="AC622" s="1"/>
    </row>
    <row r="623" spans="19:29" ht="15.75" customHeight="1">
      <c r="S623" s="1"/>
      <c r="U623" s="1"/>
      <c r="V623" s="1"/>
      <c r="W623" s="1"/>
      <c r="Z623" s="1"/>
      <c r="AA623" s="1"/>
      <c r="AC623" s="1"/>
    </row>
    <row r="624" spans="19:29" ht="15.75" customHeight="1">
      <c r="S624" s="1"/>
      <c r="U624" s="1"/>
      <c r="V624" s="1"/>
      <c r="W624" s="1"/>
      <c r="Z624" s="1"/>
      <c r="AA624" s="1"/>
      <c r="AC624" s="1"/>
    </row>
    <row r="625" spans="19:29" ht="15.75" customHeight="1">
      <c r="S625" s="1"/>
      <c r="U625" s="1"/>
      <c r="V625" s="1"/>
      <c r="W625" s="1"/>
      <c r="Z625" s="1"/>
      <c r="AA625" s="1"/>
      <c r="AC625" s="1"/>
    </row>
    <row r="626" spans="19:29" ht="15.75" customHeight="1">
      <c r="S626" s="1"/>
      <c r="U626" s="1"/>
      <c r="V626" s="1"/>
      <c r="W626" s="1"/>
      <c r="Z626" s="1"/>
      <c r="AA626" s="1"/>
      <c r="AC626" s="1"/>
    </row>
    <row r="627" spans="19:29" ht="15.75" customHeight="1">
      <c r="S627" s="1"/>
      <c r="U627" s="1"/>
      <c r="V627" s="1"/>
      <c r="W627" s="1"/>
      <c r="Z627" s="1"/>
      <c r="AA627" s="1"/>
      <c r="AC627" s="1"/>
    </row>
    <row r="628" spans="19:29" ht="15.75" customHeight="1">
      <c r="S628" s="1"/>
      <c r="U628" s="1"/>
      <c r="V628" s="1"/>
      <c r="W628" s="1"/>
      <c r="Z628" s="1"/>
      <c r="AA628" s="1"/>
      <c r="AC628" s="1"/>
    </row>
    <row r="629" spans="19:29" ht="15.75" customHeight="1">
      <c r="S629" s="1"/>
      <c r="U629" s="1"/>
      <c r="V629" s="1"/>
      <c r="W629" s="1"/>
      <c r="Z629" s="1"/>
      <c r="AA629" s="1"/>
      <c r="AC629" s="1"/>
    </row>
    <row r="630" spans="19:29" ht="15.75" customHeight="1">
      <c r="S630" s="1"/>
      <c r="U630" s="1"/>
      <c r="V630" s="1"/>
      <c r="W630" s="1"/>
      <c r="Z630" s="1"/>
      <c r="AA630" s="1"/>
      <c r="AC630" s="1"/>
    </row>
    <row r="631" spans="19:29" ht="15.75" customHeight="1">
      <c r="S631" s="1"/>
      <c r="U631" s="1"/>
      <c r="V631" s="1"/>
      <c r="W631" s="1"/>
      <c r="Z631" s="1"/>
      <c r="AA631" s="1"/>
      <c r="AC631" s="1"/>
    </row>
    <row r="632" spans="19:29" ht="15.75" customHeight="1">
      <c r="S632" s="1"/>
      <c r="U632" s="1"/>
      <c r="V632" s="1"/>
      <c r="W632" s="1"/>
      <c r="Z632" s="1"/>
      <c r="AA632" s="1"/>
      <c r="AC632" s="1"/>
    </row>
    <row r="633" spans="19:29" ht="15.75" customHeight="1">
      <c r="S633" s="1"/>
      <c r="U633" s="1"/>
      <c r="V633" s="1"/>
      <c r="W633" s="1"/>
      <c r="Z633" s="1"/>
      <c r="AA633" s="1"/>
      <c r="AC633" s="1"/>
    </row>
    <row r="634" spans="19:29" ht="15.75" customHeight="1">
      <c r="S634" s="1"/>
      <c r="U634" s="1"/>
      <c r="V634" s="1"/>
      <c r="W634" s="1"/>
      <c r="Z634" s="1"/>
      <c r="AA634" s="1"/>
      <c r="AC634" s="1"/>
    </row>
    <row r="635" spans="19:29" ht="15.75" customHeight="1">
      <c r="S635" s="1"/>
      <c r="U635" s="1"/>
      <c r="V635" s="1"/>
      <c r="W635" s="1"/>
      <c r="Z635" s="1"/>
      <c r="AA635" s="1"/>
      <c r="AC635" s="1"/>
    </row>
    <row r="636" spans="19:29" ht="15.75" customHeight="1">
      <c r="S636" s="1"/>
      <c r="U636" s="1"/>
      <c r="V636" s="1"/>
      <c r="W636" s="1"/>
      <c r="Z636" s="1"/>
      <c r="AA636" s="1"/>
      <c r="AC636" s="1"/>
    </row>
    <row r="637" spans="19:29" ht="15.75" customHeight="1">
      <c r="S637" s="1"/>
      <c r="U637" s="1"/>
      <c r="V637" s="1"/>
      <c r="W637" s="1"/>
      <c r="Z637" s="1"/>
      <c r="AA637" s="1"/>
      <c r="AC637" s="1"/>
    </row>
    <row r="638" spans="19:29" ht="15.75" customHeight="1">
      <c r="S638" s="1"/>
      <c r="U638" s="1"/>
      <c r="V638" s="1"/>
      <c r="W638" s="1"/>
      <c r="Z638" s="1"/>
      <c r="AA638" s="1"/>
      <c r="AC638" s="1"/>
    </row>
    <row r="639" spans="19:29" ht="15.75" customHeight="1">
      <c r="S639" s="1"/>
      <c r="U639" s="1"/>
      <c r="V639" s="1"/>
      <c r="W639" s="1"/>
      <c r="Z639" s="1"/>
      <c r="AA639" s="1"/>
      <c r="AC639" s="1"/>
    </row>
    <row r="640" spans="19:29" ht="15.75" customHeight="1">
      <c r="S640" s="1"/>
      <c r="U640" s="1"/>
      <c r="V640" s="1"/>
      <c r="W640" s="1"/>
      <c r="Z640" s="1"/>
      <c r="AA640" s="1"/>
      <c r="AC640" s="1"/>
    </row>
    <row r="641" spans="19:29" ht="15.75" customHeight="1">
      <c r="S641" s="1"/>
      <c r="U641" s="1"/>
      <c r="V641" s="1"/>
      <c r="W641" s="1"/>
      <c r="Z641" s="1"/>
      <c r="AA641" s="1"/>
      <c r="AC641" s="1"/>
    </row>
    <row r="642" spans="19:29" ht="15.75" customHeight="1">
      <c r="S642" s="1"/>
      <c r="U642" s="1"/>
      <c r="V642" s="1"/>
      <c r="W642" s="1"/>
      <c r="Z642" s="1"/>
      <c r="AA642" s="1"/>
      <c r="AC642" s="1"/>
    </row>
    <row r="643" spans="19:29" ht="15.75" customHeight="1">
      <c r="S643" s="1"/>
      <c r="U643" s="1"/>
      <c r="V643" s="1"/>
      <c r="W643" s="1"/>
      <c r="Z643" s="1"/>
      <c r="AA643" s="1"/>
      <c r="AC643" s="1"/>
    </row>
    <row r="644" spans="19:29" ht="15.75" customHeight="1">
      <c r="S644" s="1"/>
      <c r="U644" s="1"/>
      <c r="V644" s="1"/>
      <c r="W644" s="1"/>
      <c r="Z644" s="1"/>
      <c r="AA644" s="1"/>
      <c r="AC644" s="1"/>
    </row>
    <row r="645" spans="19:29" ht="15.75" customHeight="1">
      <c r="S645" s="1"/>
      <c r="U645" s="1"/>
      <c r="V645" s="1"/>
      <c r="W645" s="1"/>
      <c r="Z645" s="1"/>
      <c r="AA645" s="1"/>
      <c r="AC645" s="1"/>
    </row>
    <row r="646" spans="19:29" ht="15.75" customHeight="1">
      <c r="S646" s="1"/>
      <c r="U646" s="1"/>
      <c r="V646" s="1"/>
      <c r="W646" s="1"/>
      <c r="Z646" s="1"/>
      <c r="AA646" s="1"/>
      <c r="AC646" s="1"/>
    </row>
    <row r="647" spans="19:29" ht="15.75" customHeight="1">
      <c r="S647" s="1"/>
      <c r="U647" s="1"/>
      <c r="V647" s="1"/>
      <c r="W647" s="1"/>
      <c r="Z647" s="1"/>
      <c r="AA647" s="1"/>
      <c r="AC647" s="1"/>
    </row>
    <row r="648" spans="19:29" ht="15.75" customHeight="1">
      <c r="S648" s="1"/>
      <c r="U648" s="1"/>
      <c r="V648" s="1"/>
      <c r="W648" s="1"/>
      <c r="Z648" s="1"/>
      <c r="AA648" s="1"/>
      <c r="AC648" s="1"/>
    </row>
    <row r="649" spans="19:29" ht="15.75" customHeight="1">
      <c r="S649" s="1"/>
      <c r="U649" s="1"/>
      <c r="V649" s="1"/>
      <c r="W649" s="1"/>
      <c r="Z649" s="1"/>
      <c r="AA649" s="1"/>
      <c r="AC649" s="1"/>
    </row>
    <row r="650" spans="19:29" ht="15.75" customHeight="1">
      <c r="S650" s="1"/>
      <c r="U650" s="1"/>
      <c r="V650" s="1"/>
      <c r="W650" s="1"/>
      <c r="Z650" s="1"/>
      <c r="AA650" s="1"/>
      <c r="AC650" s="1"/>
    </row>
    <row r="651" spans="19:29" ht="15.75" customHeight="1">
      <c r="S651" s="1"/>
      <c r="U651" s="1"/>
      <c r="V651" s="1"/>
      <c r="W651" s="1"/>
      <c r="Z651" s="1"/>
      <c r="AA651" s="1"/>
      <c r="AC651" s="1"/>
    </row>
    <row r="652" spans="19:29" ht="15.75" customHeight="1">
      <c r="S652" s="1"/>
      <c r="U652" s="1"/>
      <c r="V652" s="1"/>
      <c r="W652" s="1"/>
      <c r="Z652" s="1"/>
      <c r="AA652" s="1"/>
      <c r="AC652" s="1"/>
    </row>
    <row r="653" spans="19:29" ht="15.75" customHeight="1">
      <c r="S653" s="1"/>
      <c r="U653" s="1"/>
      <c r="V653" s="1"/>
      <c r="W653" s="1"/>
      <c r="Z653" s="1"/>
      <c r="AA653" s="1"/>
      <c r="AC653" s="1"/>
    </row>
    <row r="654" spans="19:29" ht="15.75" customHeight="1">
      <c r="S654" s="1"/>
      <c r="U654" s="1"/>
      <c r="V654" s="1"/>
      <c r="W654" s="1"/>
      <c r="Z654" s="1"/>
      <c r="AA654" s="1"/>
      <c r="AC654" s="1"/>
    </row>
    <row r="655" spans="19:29" ht="15.75" customHeight="1">
      <c r="S655" s="1"/>
      <c r="U655" s="1"/>
      <c r="V655" s="1"/>
      <c r="W655" s="1"/>
      <c r="Z655" s="1"/>
      <c r="AA655" s="1"/>
      <c r="AC655" s="1"/>
    </row>
    <row r="656" spans="19:29" ht="15.75" customHeight="1">
      <c r="S656" s="1"/>
      <c r="U656" s="1"/>
      <c r="V656" s="1"/>
      <c r="W656" s="1"/>
      <c r="Z656" s="1"/>
      <c r="AA656" s="1"/>
      <c r="AC656" s="1"/>
    </row>
    <row r="657" spans="19:29" ht="15.75" customHeight="1">
      <c r="S657" s="1"/>
      <c r="U657" s="1"/>
      <c r="V657" s="1"/>
      <c r="W657" s="1"/>
      <c r="Z657" s="1"/>
      <c r="AA657" s="1"/>
      <c r="AC657" s="1"/>
    </row>
    <row r="658" spans="19:29" ht="15.75" customHeight="1">
      <c r="S658" s="1"/>
      <c r="U658" s="1"/>
      <c r="V658" s="1"/>
      <c r="W658" s="1"/>
      <c r="Z658" s="1"/>
      <c r="AA658" s="1"/>
      <c r="AC658" s="1"/>
    </row>
    <row r="659" spans="19:29" ht="15.75" customHeight="1">
      <c r="S659" s="1"/>
      <c r="U659" s="1"/>
      <c r="V659" s="1"/>
      <c r="W659" s="1"/>
      <c r="Z659" s="1"/>
      <c r="AA659" s="1"/>
      <c r="AC659" s="1"/>
    </row>
    <row r="660" spans="19:29" ht="15.75" customHeight="1">
      <c r="S660" s="1"/>
      <c r="U660" s="1"/>
      <c r="V660" s="1"/>
      <c r="W660" s="1"/>
      <c r="Z660" s="1"/>
      <c r="AA660" s="1"/>
      <c r="AC660" s="1"/>
    </row>
    <row r="661" spans="19:29" ht="15.75" customHeight="1">
      <c r="S661" s="1"/>
      <c r="U661" s="1"/>
      <c r="V661" s="1"/>
      <c r="W661" s="1"/>
      <c r="Z661" s="1"/>
      <c r="AA661" s="1"/>
      <c r="AC661" s="1"/>
    </row>
    <row r="662" spans="19:29" ht="15.75" customHeight="1">
      <c r="S662" s="1"/>
      <c r="U662" s="1"/>
      <c r="V662" s="1"/>
      <c r="W662" s="1"/>
      <c r="Z662" s="1"/>
      <c r="AA662" s="1"/>
      <c r="AC662" s="1"/>
    </row>
    <row r="663" spans="19:29" ht="15.75" customHeight="1">
      <c r="S663" s="1"/>
      <c r="U663" s="1"/>
      <c r="V663" s="1"/>
      <c r="W663" s="1"/>
      <c r="Z663" s="1"/>
      <c r="AA663" s="1"/>
      <c r="AC663" s="1"/>
    </row>
    <row r="664" spans="19:29" ht="15.75" customHeight="1">
      <c r="S664" s="1"/>
      <c r="U664" s="1"/>
      <c r="V664" s="1"/>
      <c r="W664" s="1"/>
      <c r="Z664" s="1"/>
      <c r="AA664" s="1"/>
      <c r="AC664" s="1"/>
    </row>
    <row r="665" spans="19:29" ht="15.75" customHeight="1">
      <c r="S665" s="1"/>
      <c r="U665" s="1"/>
      <c r="V665" s="1"/>
      <c r="W665" s="1"/>
      <c r="Z665" s="1"/>
      <c r="AA665" s="1"/>
      <c r="AC665" s="1"/>
    </row>
    <row r="666" spans="19:29" ht="15.75" customHeight="1">
      <c r="S666" s="1"/>
      <c r="U666" s="1"/>
      <c r="V666" s="1"/>
      <c r="W666" s="1"/>
      <c r="Z666" s="1"/>
      <c r="AA666" s="1"/>
      <c r="AC666" s="1"/>
    </row>
    <row r="667" spans="19:29" ht="15.75" customHeight="1">
      <c r="S667" s="1"/>
      <c r="U667" s="1"/>
      <c r="V667" s="1"/>
      <c r="W667" s="1"/>
      <c r="Z667" s="1"/>
      <c r="AA667" s="1"/>
      <c r="AC667" s="1"/>
    </row>
    <row r="668" spans="19:29" ht="15.75" customHeight="1">
      <c r="S668" s="1"/>
      <c r="U668" s="1"/>
      <c r="V668" s="1"/>
      <c r="W668" s="1"/>
      <c r="Z668" s="1"/>
      <c r="AA668" s="1"/>
      <c r="AC668" s="1"/>
    </row>
    <row r="669" spans="19:29" ht="15.75" customHeight="1">
      <c r="S669" s="1"/>
      <c r="U669" s="1"/>
      <c r="V669" s="1"/>
      <c r="W669" s="1"/>
      <c r="Z669" s="1"/>
      <c r="AA669" s="1"/>
      <c r="AC669" s="1"/>
    </row>
    <row r="670" spans="19:29" ht="15.75" customHeight="1">
      <c r="S670" s="1"/>
      <c r="U670" s="1"/>
      <c r="V670" s="1"/>
      <c r="W670" s="1"/>
      <c r="Z670" s="1"/>
      <c r="AA670" s="1"/>
      <c r="AC670" s="1"/>
    </row>
    <row r="671" spans="19:29" ht="15.75" customHeight="1">
      <c r="S671" s="1"/>
      <c r="U671" s="1"/>
      <c r="V671" s="1"/>
      <c r="W671" s="1"/>
      <c r="Z671" s="1"/>
      <c r="AA671" s="1"/>
      <c r="AC671" s="1"/>
    </row>
    <row r="672" spans="19:29" ht="15.75" customHeight="1">
      <c r="S672" s="1"/>
      <c r="U672" s="1"/>
      <c r="V672" s="1"/>
      <c r="W672" s="1"/>
      <c r="Z672" s="1"/>
      <c r="AA672" s="1"/>
      <c r="AC672" s="1"/>
    </row>
    <row r="673" spans="19:29" ht="15.75" customHeight="1">
      <c r="S673" s="1"/>
      <c r="U673" s="1"/>
      <c r="V673" s="1"/>
      <c r="W673" s="1"/>
      <c r="Z673" s="1"/>
      <c r="AA673" s="1"/>
      <c r="AC673" s="1"/>
    </row>
    <row r="674" spans="19:29" ht="15.75" customHeight="1">
      <c r="S674" s="1"/>
      <c r="U674" s="1"/>
      <c r="V674" s="1"/>
      <c r="W674" s="1"/>
      <c r="Z674" s="1"/>
      <c r="AA674" s="1"/>
      <c r="AC674" s="1"/>
    </row>
    <row r="675" spans="19:29" ht="15.75" customHeight="1">
      <c r="S675" s="1"/>
      <c r="U675" s="1"/>
      <c r="V675" s="1"/>
      <c r="W675" s="1"/>
      <c r="Z675" s="1"/>
      <c r="AA675" s="1"/>
      <c r="AC675" s="1"/>
    </row>
    <row r="676" spans="19:29" ht="15.75" customHeight="1">
      <c r="S676" s="1"/>
      <c r="U676" s="1"/>
      <c r="V676" s="1"/>
      <c r="W676" s="1"/>
      <c r="Z676" s="1"/>
      <c r="AA676" s="1"/>
      <c r="AC676" s="1"/>
    </row>
    <row r="677" spans="19:29" ht="15.75" customHeight="1">
      <c r="S677" s="1"/>
      <c r="U677" s="1"/>
      <c r="V677" s="1"/>
      <c r="W677" s="1"/>
      <c r="Z677" s="1"/>
      <c r="AA677" s="1"/>
      <c r="AC677" s="1"/>
    </row>
    <row r="678" spans="19:29" ht="15.75" customHeight="1">
      <c r="S678" s="1"/>
      <c r="U678" s="1"/>
      <c r="V678" s="1"/>
      <c r="W678" s="1"/>
      <c r="Z678" s="1"/>
      <c r="AA678" s="1"/>
      <c r="AC678" s="1"/>
    </row>
    <row r="679" spans="19:29" ht="15.75" customHeight="1">
      <c r="S679" s="1"/>
      <c r="U679" s="1"/>
      <c r="V679" s="1"/>
      <c r="W679" s="1"/>
      <c r="Z679" s="1"/>
      <c r="AA679" s="1"/>
      <c r="AC679" s="1"/>
    </row>
    <row r="680" spans="19:29" ht="15.75" customHeight="1">
      <c r="S680" s="1"/>
      <c r="U680" s="1"/>
      <c r="V680" s="1"/>
      <c r="W680" s="1"/>
      <c r="Z680" s="1"/>
      <c r="AA680" s="1"/>
      <c r="AC680" s="1"/>
    </row>
    <row r="681" spans="19:29" ht="15.75" customHeight="1">
      <c r="S681" s="1"/>
      <c r="U681" s="1"/>
      <c r="V681" s="1"/>
      <c r="W681" s="1"/>
      <c r="Z681" s="1"/>
      <c r="AA681" s="1"/>
      <c r="AC681" s="1"/>
    </row>
    <row r="682" spans="19:29" ht="15.75" customHeight="1">
      <c r="S682" s="1"/>
      <c r="U682" s="1"/>
      <c r="V682" s="1"/>
      <c r="W682" s="1"/>
      <c r="Z682" s="1"/>
      <c r="AA682" s="1"/>
      <c r="AC682" s="1"/>
    </row>
    <row r="683" spans="19:29" ht="15.75" customHeight="1">
      <c r="S683" s="1"/>
      <c r="U683" s="1"/>
      <c r="V683" s="1"/>
      <c r="W683" s="1"/>
      <c r="Z683" s="1"/>
      <c r="AA683" s="1"/>
      <c r="AC683" s="1"/>
    </row>
    <row r="684" spans="19:29" ht="15.75" customHeight="1">
      <c r="S684" s="1"/>
      <c r="U684" s="1"/>
      <c r="V684" s="1"/>
      <c r="W684" s="1"/>
      <c r="Z684" s="1"/>
      <c r="AA684" s="1"/>
      <c r="AC684" s="1"/>
    </row>
    <row r="685" spans="19:29" ht="15.75" customHeight="1">
      <c r="S685" s="1"/>
      <c r="U685" s="1"/>
      <c r="V685" s="1"/>
      <c r="W685" s="1"/>
      <c r="Z685" s="1"/>
      <c r="AA685" s="1"/>
      <c r="AC685" s="1"/>
    </row>
    <row r="686" spans="19:29" ht="15.75" customHeight="1">
      <c r="S686" s="1"/>
      <c r="U686" s="1"/>
      <c r="V686" s="1"/>
      <c r="W686" s="1"/>
      <c r="Z686" s="1"/>
      <c r="AA686" s="1"/>
      <c r="AC686" s="1"/>
    </row>
    <row r="687" spans="19:29" ht="15.75" customHeight="1">
      <c r="S687" s="1"/>
      <c r="U687" s="1"/>
      <c r="V687" s="1"/>
      <c r="W687" s="1"/>
      <c r="Z687" s="1"/>
      <c r="AA687" s="1"/>
      <c r="AC687" s="1"/>
    </row>
    <row r="688" spans="19:29" ht="15.75" customHeight="1">
      <c r="S688" s="1"/>
      <c r="U688" s="1"/>
      <c r="V688" s="1"/>
      <c r="W688" s="1"/>
      <c r="Z688" s="1"/>
      <c r="AA688" s="1"/>
      <c r="AC688" s="1"/>
    </row>
    <row r="689" spans="19:29" ht="15.75" customHeight="1">
      <c r="S689" s="1"/>
      <c r="U689" s="1"/>
      <c r="V689" s="1"/>
      <c r="W689" s="1"/>
      <c r="Z689" s="1"/>
      <c r="AA689" s="1"/>
      <c r="AC689" s="1"/>
    </row>
    <row r="690" spans="19:29" ht="15.75" customHeight="1">
      <c r="S690" s="1"/>
      <c r="U690" s="1"/>
      <c r="V690" s="1"/>
      <c r="W690" s="1"/>
      <c r="Z690" s="1"/>
      <c r="AA690" s="1"/>
      <c r="AC690" s="1"/>
    </row>
    <row r="691" spans="19:29" ht="15.75" customHeight="1">
      <c r="S691" s="1"/>
      <c r="U691" s="1"/>
      <c r="V691" s="1"/>
      <c r="W691" s="1"/>
      <c r="Z691" s="1"/>
      <c r="AA691" s="1"/>
      <c r="AC691" s="1"/>
    </row>
    <row r="692" spans="19:29" ht="15.75" customHeight="1">
      <c r="S692" s="1"/>
      <c r="U692" s="1"/>
      <c r="V692" s="1"/>
      <c r="W692" s="1"/>
      <c r="Z692" s="1"/>
      <c r="AA692" s="1"/>
      <c r="AC692" s="1"/>
    </row>
    <row r="693" spans="19:29" ht="15.75" customHeight="1">
      <c r="S693" s="1"/>
      <c r="U693" s="1"/>
      <c r="V693" s="1"/>
      <c r="W693" s="1"/>
      <c r="Z693" s="1"/>
      <c r="AA693" s="1"/>
      <c r="AC693" s="1"/>
    </row>
    <row r="694" spans="19:29" ht="15.75" customHeight="1">
      <c r="S694" s="1"/>
      <c r="U694" s="1"/>
      <c r="V694" s="1"/>
      <c r="W694" s="1"/>
      <c r="Z694" s="1"/>
      <c r="AA694" s="1"/>
      <c r="AC694" s="1"/>
    </row>
    <row r="695" spans="19:29" ht="15.75" customHeight="1">
      <c r="S695" s="1"/>
      <c r="U695" s="1"/>
      <c r="V695" s="1"/>
      <c r="W695" s="1"/>
      <c r="Z695" s="1"/>
      <c r="AA695" s="1"/>
      <c r="AC695" s="1"/>
    </row>
    <row r="696" spans="19:29" ht="15.75" customHeight="1">
      <c r="S696" s="1"/>
      <c r="U696" s="1"/>
      <c r="V696" s="1"/>
      <c r="W696" s="1"/>
      <c r="Z696" s="1"/>
      <c r="AA696" s="1"/>
      <c r="AC696" s="1"/>
    </row>
    <row r="697" spans="19:29" ht="15.75" customHeight="1">
      <c r="S697" s="1"/>
      <c r="U697" s="1"/>
      <c r="V697" s="1"/>
      <c r="W697" s="1"/>
      <c r="Z697" s="1"/>
      <c r="AA697" s="1"/>
      <c r="AC697" s="1"/>
    </row>
    <row r="698" spans="19:29" ht="15.75" customHeight="1">
      <c r="S698" s="1"/>
      <c r="U698" s="1"/>
      <c r="V698" s="1"/>
      <c r="W698" s="1"/>
      <c r="Z698" s="1"/>
      <c r="AA698" s="1"/>
      <c r="AC698" s="1"/>
    </row>
    <row r="699" spans="19:29" ht="15.75" customHeight="1">
      <c r="S699" s="1"/>
      <c r="U699" s="1"/>
      <c r="V699" s="1"/>
      <c r="W699" s="1"/>
      <c r="Z699" s="1"/>
      <c r="AA699" s="1"/>
      <c r="AC699" s="1"/>
    </row>
    <row r="700" spans="19:29" ht="15.75" customHeight="1">
      <c r="S700" s="1"/>
      <c r="U700" s="1"/>
      <c r="V700" s="1"/>
      <c r="W700" s="1"/>
      <c r="Z700" s="1"/>
      <c r="AA700" s="1"/>
      <c r="AC700" s="1"/>
    </row>
    <row r="701" spans="19:29" ht="15.75" customHeight="1">
      <c r="S701" s="1"/>
      <c r="U701" s="1"/>
      <c r="V701" s="1"/>
      <c r="W701" s="1"/>
      <c r="Z701" s="1"/>
      <c r="AA701" s="1"/>
      <c r="AC701" s="1"/>
    </row>
    <row r="702" spans="19:29" ht="15.75" customHeight="1">
      <c r="S702" s="1"/>
      <c r="U702" s="1"/>
      <c r="V702" s="1"/>
      <c r="W702" s="1"/>
      <c r="Z702" s="1"/>
      <c r="AA702" s="1"/>
      <c r="AC702" s="1"/>
    </row>
    <row r="703" spans="19:29" ht="15.75" customHeight="1">
      <c r="S703" s="1"/>
      <c r="U703" s="1"/>
      <c r="V703" s="1"/>
      <c r="W703" s="1"/>
      <c r="Z703" s="1"/>
      <c r="AA703" s="1"/>
      <c r="AC703" s="1"/>
    </row>
    <row r="704" spans="19:29" ht="15.75" customHeight="1">
      <c r="S704" s="1"/>
      <c r="U704" s="1"/>
      <c r="V704" s="1"/>
      <c r="W704" s="1"/>
      <c r="Z704" s="1"/>
      <c r="AA704" s="1"/>
      <c r="AC704" s="1"/>
    </row>
    <row r="705" spans="19:29" ht="15.75" customHeight="1">
      <c r="S705" s="1"/>
      <c r="U705" s="1"/>
      <c r="V705" s="1"/>
      <c r="W705" s="1"/>
      <c r="Z705" s="1"/>
      <c r="AA705" s="1"/>
      <c r="AC705" s="1"/>
    </row>
    <row r="706" spans="19:29" ht="15.75" customHeight="1">
      <c r="S706" s="1"/>
      <c r="U706" s="1"/>
      <c r="V706" s="1"/>
      <c r="W706" s="1"/>
      <c r="Z706" s="1"/>
      <c r="AA706" s="1"/>
      <c r="AC706" s="1"/>
    </row>
    <row r="707" spans="19:29" ht="15.75" customHeight="1">
      <c r="S707" s="1"/>
      <c r="U707" s="1"/>
      <c r="V707" s="1"/>
      <c r="W707" s="1"/>
      <c r="Z707" s="1"/>
      <c r="AA707" s="1"/>
      <c r="AC707" s="1"/>
    </row>
    <row r="708" spans="19:29" ht="15.75" customHeight="1">
      <c r="S708" s="1"/>
      <c r="U708" s="1"/>
      <c r="V708" s="1"/>
      <c r="W708" s="1"/>
      <c r="Z708" s="1"/>
      <c r="AA708" s="1"/>
      <c r="AC708" s="1"/>
    </row>
    <row r="709" spans="19:29" ht="15.75" customHeight="1">
      <c r="S709" s="1"/>
      <c r="U709" s="1"/>
      <c r="V709" s="1"/>
      <c r="W709" s="1"/>
      <c r="Z709" s="1"/>
      <c r="AA709" s="1"/>
      <c r="AC709" s="1"/>
    </row>
    <row r="710" spans="19:29" ht="15.75" customHeight="1">
      <c r="S710" s="1"/>
      <c r="U710" s="1"/>
      <c r="V710" s="1"/>
      <c r="W710" s="1"/>
      <c r="Z710" s="1"/>
      <c r="AA710" s="1"/>
      <c r="AC710" s="1"/>
    </row>
    <row r="711" spans="19:29" ht="15.75" customHeight="1">
      <c r="S711" s="1"/>
      <c r="U711" s="1"/>
      <c r="V711" s="1"/>
      <c r="W711" s="1"/>
      <c r="Z711" s="1"/>
      <c r="AA711" s="1"/>
      <c r="AC711" s="1"/>
    </row>
    <row r="712" spans="19:29" ht="15.75" customHeight="1">
      <c r="S712" s="1"/>
      <c r="U712" s="1"/>
      <c r="V712" s="1"/>
      <c r="W712" s="1"/>
      <c r="Z712" s="1"/>
      <c r="AA712" s="1"/>
      <c r="AC712" s="1"/>
    </row>
    <row r="713" spans="19:29" ht="15.75" customHeight="1">
      <c r="S713" s="1"/>
      <c r="U713" s="1"/>
      <c r="V713" s="1"/>
      <c r="W713" s="1"/>
      <c r="Z713" s="1"/>
      <c r="AA713" s="1"/>
      <c r="AC713" s="1"/>
    </row>
    <row r="714" spans="19:29" ht="15.75" customHeight="1">
      <c r="S714" s="1"/>
      <c r="U714" s="1"/>
      <c r="V714" s="1"/>
      <c r="W714" s="1"/>
      <c r="Z714" s="1"/>
      <c r="AA714" s="1"/>
      <c r="AC714" s="1"/>
    </row>
    <row r="715" spans="19:29" ht="15.75" customHeight="1">
      <c r="S715" s="1"/>
      <c r="U715" s="1"/>
      <c r="V715" s="1"/>
      <c r="W715" s="1"/>
      <c r="Z715" s="1"/>
      <c r="AA715" s="1"/>
      <c r="AC715" s="1"/>
    </row>
    <row r="716" spans="19:29" ht="15.75" customHeight="1">
      <c r="S716" s="1"/>
      <c r="U716" s="1"/>
      <c r="V716" s="1"/>
      <c r="W716" s="1"/>
      <c r="Z716" s="1"/>
      <c r="AA716" s="1"/>
      <c r="AC716" s="1"/>
    </row>
    <row r="717" spans="19:29" ht="15.75" customHeight="1">
      <c r="S717" s="1"/>
      <c r="U717" s="1"/>
      <c r="V717" s="1"/>
      <c r="W717" s="1"/>
      <c r="Z717" s="1"/>
      <c r="AA717" s="1"/>
      <c r="AC717" s="1"/>
    </row>
    <row r="718" spans="19:29" ht="15.75" customHeight="1">
      <c r="S718" s="1"/>
      <c r="U718" s="1"/>
      <c r="V718" s="1"/>
      <c r="W718" s="1"/>
      <c r="Z718" s="1"/>
      <c r="AA718" s="1"/>
      <c r="AC718" s="1"/>
    </row>
    <row r="719" spans="19:29" ht="15.75" customHeight="1">
      <c r="S719" s="1"/>
      <c r="U719" s="1"/>
      <c r="V719" s="1"/>
      <c r="W719" s="1"/>
      <c r="Z719" s="1"/>
      <c r="AA719" s="1"/>
      <c r="AC719" s="1"/>
    </row>
    <row r="720" spans="19:29" ht="15.75" customHeight="1">
      <c r="S720" s="1"/>
      <c r="U720" s="1"/>
      <c r="V720" s="1"/>
      <c r="W720" s="1"/>
      <c r="Z720" s="1"/>
      <c r="AA720" s="1"/>
      <c r="AC720" s="1"/>
    </row>
    <row r="721" spans="19:29" ht="15.75" customHeight="1">
      <c r="S721" s="1"/>
      <c r="U721" s="1"/>
      <c r="V721" s="1"/>
      <c r="W721" s="1"/>
      <c r="Z721" s="1"/>
      <c r="AA721" s="1"/>
      <c r="AC721" s="1"/>
    </row>
    <row r="722" spans="19:29" ht="15.75" customHeight="1">
      <c r="S722" s="1"/>
      <c r="U722" s="1"/>
      <c r="V722" s="1"/>
      <c r="W722" s="1"/>
      <c r="Z722" s="1"/>
      <c r="AA722" s="1"/>
      <c r="AC722" s="1"/>
    </row>
    <row r="723" spans="19:29" ht="15.75" customHeight="1">
      <c r="S723" s="1"/>
      <c r="U723" s="1"/>
      <c r="V723" s="1"/>
      <c r="W723" s="1"/>
      <c r="Z723" s="1"/>
      <c r="AA723" s="1"/>
      <c r="AC723" s="1"/>
    </row>
    <row r="724" spans="19:29" ht="15.75" customHeight="1">
      <c r="S724" s="1"/>
      <c r="U724" s="1"/>
      <c r="V724" s="1"/>
      <c r="W724" s="1"/>
      <c r="Z724" s="1"/>
      <c r="AA724" s="1"/>
      <c r="AC724" s="1"/>
    </row>
    <row r="725" spans="19:29" ht="15.75" customHeight="1">
      <c r="S725" s="1"/>
      <c r="U725" s="1"/>
      <c r="V725" s="1"/>
      <c r="W725" s="1"/>
      <c r="Z725" s="1"/>
      <c r="AA725" s="1"/>
      <c r="AC725" s="1"/>
    </row>
    <row r="726" spans="19:29" ht="15.75" customHeight="1">
      <c r="S726" s="1"/>
      <c r="U726" s="1"/>
      <c r="V726" s="1"/>
      <c r="W726" s="1"/>
      <c r="Z726" s="1"/>
      <c r="AA726" s="1"/>
      <c r="AC726" s="1"/>
    </row>
    <row r="727" spans="19:29" ht="15.75" customHeight="1">
      <c r="S727" s="1"/>
      <c r="U727" s="1"/>
      <c r="V727" s="1"/>
      <c r="W727" s="1"/>
      <c r="Z727" s="1"/>
      <c r="AA727" s="1"/>
      <c r="AC727" s="1"/>
    </row>
    <row r="728" spans="19:29" ht="15.75" customHeight="1">
      <c r="S728" s="1"/>
      <c r="U728" s="1"/>
      <c r="V728" s="1"/>
      <c r="W728" s="1"/>
      <c r="Z728" s="1"/>
      <c r="AA728" s="1"/>
      <c r="AC728" s="1"/>
    </row>
    <row r="729" spans="19:29" ht="15.75" customHeight="1">
      <c r="S729" s="1"/>
      <c r="U729" s="1"/>
      <c r="V729" s="1"/>
      <c r="W729" s="1"/>
      <c r="Z729" s="1"/>
      <c r="AA729" s="1"/>
      <c r="AC729" s="1"/>
    </row>
    <row r="730" spans="19:29" ht="15.75" customHeight="1">
      <c r="S730" s="1"/>
      <c r="U730" s="1"/>
      <c r="V730" s="1"/>
      <c r="W730" s="1"/>
      <c r="Z730" s="1"/>
      <c r="AA730" s="1"/>
      <c r="AC730" s="1"/>
    </row>
    <row r="731" spans="19:29" ht="15.75" customHeight="1">
      <c r="S731" s="1"/>
      <c r="U731" s="1"/>
      <c r="V731" s="1"/>
      <c r="W731" s="1"/>
      <c r="Z731" s="1"/>
      <c r="AA731" s="1"/>
      <c r="AC731" s="1"/>
    </row>
    <row r="732" spans="19:29" ht="15.75" customHeight="1">
      <c r="S732" s="1"/>
      <c r="U732" s="1"/>
      <c r="V732" s="1"/>
      <c r="W732" s="1"/>
      <c r="Z732" s="1"/>
      <c r="AA732" s="1"/>
      <c r="AC732" s="1"/>
    </row>
    <row r="733" spans="19:29" ht="15.75" customHeight="1">
      <c r="S733" s="1"/>
      <c r="U733" s="1"/>
      <c r="V733" s="1"/>
      <c r="W733" s="1"/>
      <c r="Z733" s="1"/>
      <c r="AA733" s="1"/>
      <c r="AC733" s="1"/>
    </row>
    <row r="734" spans="19:29" ht="15.75" customHeight="1">
      <c r="S734" s="1"/>
      <c r="U734" s="1"/>
      <c r="V734" s="1"/>
      <c r="W734" s="1"/>
      <c r="Z734" s="1"/>
      <c r="AA734" s="1"/>
      <c r="AC734" s="1"/>
    </row>
    <row r="735" spans="19:29" ht="15.75" customHeight="1">
      <c r="S735" s="1"/>
      <c r="U735" s="1"/>
      <c r="V735" s="1"/>
      <c r="W735" s="1"/>
      <c r="Z735" s="1"/>
      <c r="AA735" s="1"/>
      <c r="AC735" s="1"/>
    </row>
    <row r="736" spans="19:29" ht="15.75" customHeight="1">
      <c r="S736" s="1"/>
      <c r="U736" s="1"/>
      <c r="V736" s="1"/>
      <c r="W736" s="1"/>
      <c r="Z736" s="1"/>
      <c r="AA736" s="1"/>
      <c r="AC736" s="1"/>
    </row>
    <row r="737" spans="19:29" ht="15.75" customHeight="1">
      <c r="S737" s="1"/>
      <c r="U737" s="1"/>
      <c r="V737" s="1"/>
      <c r="W737" s="1"/>
      <c r="Z737" s="1"/>
      <c r="AA737" s="1"/>
      <c r="AC737" s="1"/>
    </row>
    <row r="738" spans="19:29" ht="15.75" customHeight="1">
      <c r="S738" s="1"/>
      <c r="U738" s="1"/>
      <c r="V738" s="1"/>
      <c r="W738" s="1"/>
      <c r="Z738" s="1"/>
      <c r="AA738" s="1"/>
      <c r="AC738" s="1"/>
    </row>
    <row r="739" spans="19:29" ht="15.75" customHeight="1">
      <c r="S739" s="1"/>
      <c r="U739" s="1"/>
      <c r="V739" s="1"/>
      <c r="W739" s="1"/>
      <c r="Z739" s="1"/>
      <c r="AA739" s="1"/>
      <c r="AC739" s="1"/>
    </row>
    <row r="740" spans="19:29" ht="15.75" customHeight="1">
      <c r="S740" s="1"/>
      <c r="U740" s="1"/>
      <c r="V740" s="1"/>
      <c r="W740" s="1"/>
      <c r="Z740" s="1"/>
      <c r="AA740" s="1"/>
      <c r="AC740" s="1"/>
    </row>
    <row r="741" spans="19:29" ht="15.75" customHeight="1">
      <c r="S741" s="1"/>
      <c r="U741" s="1"/>
      <c r="V741" s="1"/>
      <c r="W741" s="1"/>
      <c r="Z741" s="1"/>
      <c r="AA741" s="1"/>
      <c r="AC741" s="1"/>
    </row>
    <row r="742" spans="19:29" ht="15.75" customHeight="1">
      <c r="S742" s="1"/>
      <c r="U742" s="1"/>
      <c r="V742" s="1"/>
      <c r="W742" s="1"/>
      <c r="Z742" s="1"/>
      <c r="AA742" s="1"/>
      <c r="AC742" s="1"/>
    </row>
    <row r="743" spans="19:29" ht="15.75" customHeight="1">
      <c r="S743" s="1"/>
      <c r="U743" s="1"/>
      <c r="V743" s="1"/>
      <c r="W743" s="1"/>
      <c r="Z743" s="1"/>
      <c r="AA743" s="1"/>
      <c r="AC743" s="1"/>
    </row>
    <row r="744" spans="19:29" ht="15.75" customHeight="1">
      <c r="S744" s="1"/>
      <c r="U744" s="1"/>
      <c r="V744" s="1"/>
      <c r="W744" s="1"/>
      <c r="Z744" s="1"/>
      <c r="AA744" s="1"/>
      <c r="AC744" s="1"/>
    </row>
    <row r="745" spans="19:29" ht="15.75" customHeight="1">
      <c r="S745" s="1"/>
      <c r="U745" s="1"/>
      <c r="V745" s="1"/>
      <c r="W745" s="1"/>
      <c r="Z745" s="1"/>
      <c r="AA745" s="1"/>
      <c r="AC745" s="1"/>
    </row>
    <row r="746" spans="19:29" ht="15.75" customHeight="1">
      <c r="S746" s="1"/>
      <c r="U746" s="1"/>
      <c r="V746" s="1"/>
      <c r="W746" s="1"/>
      <c r="Z746" s="1"/>
      <c r="AA746" s="1"/>
      <c r="AC746" s="1"/>
    </row>
    <row r="747" spans="19:29" ht="15.75" customHeight="1">
      <c r="S747" s="1"/>
      <c r="U747" s="1"/>
      <c r="V747" s="1"/>
      <c r="W747" s="1"/>
      <c r="Z747" s="1"/>
      <c r="AA747" s="1"/>
      <c r="AC747" s="1"/>
    </row>
    <row r="748" spans="19:29" ht="15.75" customHeight="1">
      <c r="S748" s="1"/>
      <c r="U748" s="1"/>
      <c r="V748" s="1"/>
      <c r="W748" s="1"/>
      <c r="Z748" s="1"/>
      <c r="AA748" s="1"/>
      <c r="AC748" s="1"/>
    </row>
    <row r="749" spans="19:29" ht="15.75" customHeight="1">
      <c r="S749" s="1"/>
      <c r="U749" s="1"/>
      <c r="V749" s="1"/>
      <c r="W749" s="1"/>
      <c r="Z749" s="1"/>
      <c r="AA749" s="1"/>
      <c r="AC749" s="1"/>
    </row>
    <row r="750" spans="19:29" ht="15.75" customHeight="1">
      <c r="S750" s="1"/>
      <c r="U750" s="1"/>
      <c r="V750" s="1"/>
      <c r="W750" s="1"/>
      <c r="Z750" s="1"/>
      <c r="AA750" s="1"/>
      <c r="AC750" s="1"/>
    </row>
    <row r="751" spans="19:29" ht="15.75" customHeight="1">
      <c r="S751" s="1"/>
      <c r="U751" s="1"/>
      <c r="V751" s="1"/>
      <c r="W751" s="1"/>
      <c r="Z751" s="1"/>
      <c r="AA751" s="1"/>
      <c r="AC751" s="1"/>
    </row>
    <row r="752" spans="19:29" ht="15.75" customHeight="1">
      <c r="S752" s="1"/>
      <c r="U752" s="1"/>
      <c r="V752" s="1"/>
      <c r="W752" s="1"/>
      <c r="Z752" s="1"/>
      <c r="AA752" s="1"/>
      <c r="AC752" s="1"/>
    </row>
    <row r="753" spans="19:29" ht="15.75" customHeight="1">
      <c r="S753" s="1"/>
      <c r="U753" s="1"/>
      <c r="V753" s="1"/>
      <c r="W753" s="1"/>
      <c r="Z753" s="1"/>
      <c r="AA753" s="1"/>
      <c r="AC753" s="1"/>
    </row>
    <row r="754" spans="19:29" ht="15.75" customHeight="1">
      <c r="S754" s="1"/>
      <c r="U754" s="1"/>
      <c r="V754" s="1"/>
      <c r="W754" s="1"/>
      <c r="Z754" s="1"/>
      <c r="AA754" s="1"/>
      <c r="AC754" s="1"/>
    </row>
    <row r="755" spans="19:29" ht="15.75" customHeight="1">
      <c r="S755" s="1"/>
      <c r="U755" s="1"/>
      <c r="V755" s="1"/>
      <c r="W755" s="1"/>
      <c r="Z755" s="1"/>
      <c r="AA755" s="1"/>
      <c r="AC755" s="1"/>
    </row>
    <row r="756" spans="19:29" ht="15.75" customHeight="1">
      <c r="S756" s="1"/>
      <c r="U756" s="1"/>
      <c r="V756" s="1"/>
      <c r="W756" s="1"/>
      <c r="Z756" s="1"/>
      <c r="AA756" s="1"/>
      <c r="AC756" s="1"/>
    </row>
    <row r="757" spans="19:29" ht="15.75" customHeight="1">
      <c r="S757" s="1"/>
      <c r="U757" s="1"/>
      <c r="V757" s="1"/>
      <c r="W757" s="1"/>
      <c r="Z757" s="1"/>
      <c r="AA757" s="1"/>
      <c r="AC757" s="1"/>
    </row>
    <row r="758" spans="19:29" ht="15.75" customHeight="1">
      <c r="S758" s="1"/>
      <c r="U758" s="1"/>
      <c r="V758" s="1"/>
      <c r="W758" s="1"/>
      <c r="Z758" s="1"/>
      <c r="AA758" s="1"/>
      <c r="AC758" s="1"/>
    </row>
    <row r="759" spans="19:29" ht="15.75" customHeight="1">
      <c r="S759" s="1"/>
      <c r="U759" s="1"/>
      <c r="V759" s="1"/>
      <c r="W759" s="1"/>
      <c r="Z759" s="1"/>
      <c r="AA759" s="1"/>
      <c r="AC759" s="1"/>
    </row>
    <row r="760" spans="19:29" ht="15.75" customHeight="1">
      <c r="S760" s="1"/>
      <c r="U760" s="1"/>
      <c r="V760" s="1"/>
      <c r="W760" s="1"/>
      <c r="Z760" s="1"/>
      <c r="AA760" s="1"/>
      <c r="AC760" s="1"/>
    </row>
    <row r="761" spans="19:29" ht="15.75" customHeight="1">
      <c r="S761" s="1"/>
      <c r="U761" s="1"/>
      <c r="V761" s="1"/>
      <c r="W761" s="1"/>
      <c r="Z761" s="1"/>
      <c r="AA761" s="1"/>
      <c r="AC761" s="1"/>
    </row>
    <row r="762" spans="19:29" ht="15.75" customHeight="1">
      <c r="S762" s="1"/>
      <c r="U762" s="1"/>
      <c r="V762" s="1"/>
      <c r="W762" s="1"/>
      <c r="Z762" s="1"/>
      <c r="AA762" s="1"/>
      <c r="AC762" s="1"/>
    </row>
    <row r="763" spans="19:29" ht="15.75" customHeight="1">
      <c r="S763" s="1"/>
      <c r="U763" s="1"/>
      <c r="V763" s="1"/>
      <c r="W763" s="1"/>
      <c r="Z763" s="1"/>
      <c r="AA763" s="1"/>
      <c r="AC763" s="1"/>
    </row>
    <row r="764" spans="19:29" ht="15.75" customHeight="1">
      <c r="S764" s="1"/>
      <c r="U764" s="1"/>
      <c r="V764" s="1"/>
      <c r="W764" s="1"/>
      <c r="Z764" s="1"/>
      <c r="AA764" s="1"/>
      <c r="AC764" s="1"/>
    </row>
    <row r="765" spans="19:29" ht="15.75" customHeight="1">
      <c r="S765" s="1"/>
      <c r="U765" s="1"/>
      <c r="V765" s="1"/>
      <c r="W765" s="1"/>
      <c r="Z765" s="1"/>
      <c r="AA765" s="1"/>
      <c r="AC765" s="1"/>
    </row>
    <row r="766" spans="19:29" ht="15.75" customHeight="1">
      <c r="S766" s="1"/>
      <c r="U766" s="1"/>
      <c r="V766" s="1"/>
      <c r="W766" s="1"/>
      <c r="Z766" s="1"/>
      <c r="AA766" s="1"/>
      <c r="AC766" s="1"/>
    </row>
    <row r="767" spans="19:29" ht="15.75" customHeight="1">
      <c r="S767" s="1"/>
      <c r="U767" s="1"/>
      <c r="V767" s="1"/>
      <c r="W767" s="1"/>
      <c r="Z767" s="1"/>
      <c r="AA767" s="1"/>
      <c r="AC767" s="1"/>
    </row>
    <row r="768" spans="19:29" ht="15.75" customHeight="1">
      <c r="S768" s="1"/>
      <c r="U768" s="1"/>
      <c r="V768" s="1"/>
      <c r="W768" s="1"/>
      <c r="Z768" s="1"/>
      <c r="AA768" s="1"/>
      <c r="AC768" s="1"/>
    </row>
    <row r="769" spans="19:29" ht="15.75" customHeight="1">
      <c r="S769" s="1"/>
      <c r="U769" s="1"/>
      <c r="V769" s="1"/>
      <c r="W769" s="1"/>
      <c r="Z769" s="1"/>
      <c r="AA769" s="1"/>
      <c r="AC769" s="1"/>
    </row>
    <row r="770" spans="19:29" ht="15.75" customHeight="1">
      <c r="S770" s="1"/>
      <c r="U770" s="1"/>
      <c r="V770" s="1"/>
      <c r="W770" s="1"/>
      <c r="Z770" s="1"/>
      <c r="AA770" s="1"/>
      <c r="AC770" s="1"/>
    </row>
    <row r="771" spans="19:29" ht="15.75" customHeight="1">
      <c r="S771" s="1"/>
      <c r="U771" s="1"/>
      <c r="V771" s="1"/>
      <c r="W771" s="1"/>
      <c r="Z771" s="1"/>
      <c r="AA771" s="1"/>
      <c r="AC771" s="1"/>
    </row>
    <row r="772" spans="19:29" ht="15.75" customHeight="1">
      <c r="S772" s="1"/>
      <c r="U772" s="1"/>
      <c r="V772" s="1"/>
      <c r="W772" s="1"/>
      <c r="Z772" s="1"/>
      <c r="AA772" s="1"/>
      <c r="AC772" s="1"/>
    </row>
    <row r="773" spans="19:29" ht="15.75" customHeight="1">
      <c r="S773" s="1"/>
      <c r="U773" s="1"/>
      <c r="V773" s="1"/>
      <c r="W773" s="1"/>
      <c r="Z773" s="1"/>
      <c r="AA773" s="1"/>
      <c r="AC773" s="1"/>
    </row>
    <row r="774" spans="19:29" ht="15.75" customHeight="1">
      <c r="S774" s="1"/>
      <c r="U774" s="1"/>
      <c r="V774" s="1"/>
      <c r="W774" s="1"/>
      <c r="Z774" s="1"/>
      <c r="AA774" s="1"/>
      <c r="AC774" s="1"/>
    </row>
    <row r="775" spans="19:29" ht="15.75" customHeight="1">
      <c r="S775" s="1"/>
      <c r="U775" s="1"/>
      <c r="V775" s="1"/>
      <c r="W775" s="1"/>
      <c r="Z775" s="1"/>
      <c r="AA775" s="1"/>
      <c r="AC775" s="1"/>
    </row>
    <row r="776" spans="19:29" ht="15.75" customHeight="1">
      <c r="S776" s="1"/>
      <c r="U776" s="1"/>
      <c r="V776" s="1"/>
      <c r="W776" s="1"/>
      <c r="Z776" s="1"/>
      <c r="AA776" s="1"/>
      <c r="AC776" s="1"/>
    </row>
    <row r="777" spans="19:29" ht="15.75" customHeight="1">
      <c r="S777" s="1"/>
      <c r="U777" s="1"/>
      <c r="V777" s="1"/>
      <c r="W777" s="1"/>
      <c r="Z777" s="1"/>
      <c r="AA777" s="1"/>
      <c r="AC777" s="1"/>
    </row>
    <row r="778" spans="19:29" ht="15.75" customHeight="1">
      <c r="S778" s="1"/>
      <c r="U778" s="1"/>
      <c r="V778" s="1"/>
      <c r="W778" s="1"/>
      <c r="Z778" s="1"/>
      <c r="AA778" s="1"/>
      <c r="AC778" s="1"/>
    </row>
    <row r="779" spans="19:29" ht="15.75" customHeight="1">
      <c r="S779" s="1"/>
      <c r="U779" s="1"/>
      <c r="V779" s="1"/>
      <c r="W779" s="1"/>
      <c r="Z779" s="1"/>
      <c r="AA779" s="1"/>
      <c r="AC779" s="1"/>
    </row>
    <row r="780" spans="19:29" ht="15.75" customHeight="1">
      <c r="S780" s="1"/>
      <c r="U780" s="1"/>
      <c r="V780" s="1"/>
      <c r="W780" s="1"/>
      <c r="Z780" s="1"/>
      <c r="AA780" s="1"/>
      <c r="AC780" s="1"/>
    </row>
    <row r="781" spans="19:29" ht="15.75" customHeight="1">
      <c r="S781" s="1"/>
      <c r="U781" s="1"/>
      <c r="V781" s="1"/>
      <c r="W781" s="1"/>
      <c r="Z781" s="1"/>
      <c r="AA781" s="1"/>
      <c r="AC781" s="1"/>
    </row>
    <row r="782" spans="19:29" ht="15.75" customHeight="1">
      <c r="S782" s="1"/>
      <c r="U782" s="1"/>
      <c r="V782" s="1"/>
      <c r="W782" s="1"/>
      <c r="Z782" s="1"/>
      <c r="AA782" s="1"/>
      <c r="AC782" s="1"/>
    </row>
    <row r="783" spans="19:29" ht="15.75" customHeight="1">
      <c r="S783" s="1"/>
      <c r="U783" s="1"/>
      <c r="V783" s="1"/>
      <c r="W783" s="1"/>
      <c r="Z783" s="1"/>
      <c r="AA783" s="1"/>
      <c r="AC783" s="1"/>
    </row>
    <row r="784" spans="19:29" ht="15.75" customHeight="1">
      <c r="S784" s="1"/>
      <c r="U784" s="1"/>
      <c r="V784" s="1"/>
      <c r="W784" s="1"/>
      <c r="Z784" s="1"/>
      <c r="AA784" s="1"/>
      <c r="AC784" s="1"/>
    </row>
    <row r="785" spans="19:29" ht="15.75" customHeight="1">
      <c r="S785" s="1"/>
      <c r="U785" s="1"/>
      <c r="V785" s="1"/>
      <c r="W785" s="1"/>
      <c r="Z785" s="1"/>
      <c r="AA785" s="1"/>
      <c r="AC785" s="1"/>
    </row>
    <row r="786" spans="19:29" ht="15.75" customHeight="1">
      <c r="S786" s="1"/>
      <c r="U786" s="1"/>
      <c r="V786" s="1"/>
      <c r="W786" s="1"/>
      <c r="Z786" s="1"/>
      <c r="AA786" s="1"/>
      <c r="AC786" s="1"/>
    </row>
    <row r="787" spans="19:29" ht="15.75" customHeight="1">
      <c r="S787" s="1"/>
      <c r="U787" s="1"/>
      <c r="V787" s="1"/>
      <c r="W787" s="1"/>
      <c r="Z787" s="1"/>
      <c r="AA787" s="1"/>
      <c r="AC787" s="1"/>
    </row>
    <row r="788" spans="19:29" ht="15.75" customHeight="1">
      <c r="S788" s="1"/>
      <c r="U788" s="1"/>
      <c r="V788" s="1"/>
      <c r="W788" s="1"/>
      <c r="Z788" s="1"/>
      <c r="AA788" s="1"/>
      <c r="AC788" s="1"/>
    </row>
    <row r="789" spans="19:29" ht="15.75" customHeight="1">
      <c r="S789" s="1"/>
      <c r="U789" s="1"/>
      <c r="V789" s="1"/>
      <c r="W789" s="1"/>
      <c r="Z789" s="1"/>
      <c r="AA789" s="1"/>
      <c r="AC789" s="1"/>
    </row>
    <row r="790" spans="19:29" ht="15.75" customHeight="1">
      <c r="S790" s="1"/>
      <c r="U790" s="1"/>
      <c r="V790" s="1"/>
      <c r="W790" s="1"/>
      <c r="Z790" s="1"/>
      <c r="AA790" s="1"/>
      <c r="AC790" s="1"/>
    </row>
    <row r="791" spans="19:29" ht="15.75" customHeight="1">
      <c r="S791" s="1"/>
      <c r="U791" s="1"/>
      <c r="V791" s="1"/>
      <c r="W791" s="1"/>
      <c r="Z791" s="1"/>
      <c r="AA791" s="1"/>
      <c r="AC791" s="1"/>
    </row>
    <row r="792" spans="19:29" ht="15.75" customHeight="1">
      <c r="S792" s="1"/>
      <c r="U792" s="1"/>
      <c r="V792" s="1"/>
      <c r="W792" s="1"/>
      <c r="Z792" s="1"/>
      <c r="AA792" s="1"/>
      <c r="AC792" s="1"/>
    </row>
    <row r="793" spans="19:29" ht="15.75" customHeight="1">
      <c r="S793" s="1"/>
      <c r="U793" s="1"/>
      <c r="V793" s="1"/>
      <c r="W793" s="1"/>
      <c r="Z793" s="1"/>
      <c r="AA793" s="1"/>
      <c r="AC793" s="1"/>
    </row>
    <row r="794" spans="19:29" ht="15.75" customHeight="1">
      <c r="S794" s="1"/>
      <c r="U794" s="1"/>
      <c r="V794" s="1"/>
      <c r="W794" s="1"/>
      <c r="Z794" s="1"/>
      <c r="AA794" s="1"/>
      <c r="AC794" s="1"/>
    </row>
    <row r="795" spans="19:29" ht="15.75" customHeight="1">
      <c r="S795" s="1"/>
      <c r="U795" s="1"/>
      <c r="V795" s="1"/>
      <c r="W795" s="1"/>
      <c r="Z795" s="1"/>
      <c r="AA795" s="1"/>
      <c r="AC795" s="1"/>
    </row>
    <row r="796" spans="19:29" ht="15.75" customHeight="1">
      <c r="S796" s="1"/>
      <c r="U796" s="1"/>
      <c r="V796" s="1"/>
      <c r="W796" s="1"/>
      <c r="Z796" s="1"/>
      <c r="AA796" s="1"/>
      <c r="AC796" s="1"/>
    </row>
    <row r="797" spans="19:29" ht="15.75" customHeight="1">
      <c r="S797" s="1"/>
      <c r="U797" s="1"/>
      <c r="V797" s="1"/>
      <c r="W797" s="1"/>
      <c r="Z797" s="1"/>
      <c r="AA797" s="1"/>
      <c r="AC797" s="1"/>
    </row>
    <row r="798" spans="19:29" ht="15.75" customHeight="1">
      <c r="S798" s="1"/>
      <c r="U798" s="1"/>
      <c r="V798" s="1"/>
      <c r="W798" s="1"/>
      <c r="Z798" s="1"/>
      <c r="AA798" s="1"/>
      <c r="AC798" s="1"/>
    </row>
    <row r="799" spans="19:29" ht="15.75" customHeight="1">
      <c r="S799" s="1"/>
      <c r="U799" s="1"/>
      <c r="V799" s="1"/>
      <c r="W799" s="1"/>
      <c r="Z799" s="1"/>
      <c r="AA799" s="1"/>
      <c r="AC799" s="1"/>
    </row>
    <row r="800" spans="19:29" ht="15.75" customHeight="1">
      <c r="S800" s="1"/>
      <c r="U800" s="1"/>
      <c r="V800" s="1"/>
      <c r="W800" s="1"/>
      <c r="Z800" s="1"/>
      <c r="AA800" s="1"/>
      <c r="AC800" s="1"/>
    </row>
    <row r="801" spans="19:29" ht="15.75" customHeight="1">
      <c r="S801" s="1"/>
      <c r="U801" s="1"/>
      <c r="V801" s="1"/>
      <c r="W801" s="1"/>
      <c r="Z801" s="1"/>
      <c r="AA801" s="1"/>
      <c r="AC801" s="1"/>
    </row>
    <row r="802" spans="19:29" ht="15.75" customHeight="1">
      <c r="S802" s="1"/>
      <c r="U802" s="1"/>
      <c r="V802" s="1"/>
      <c r="W802" s="1"/>
      <c r="Z802" s="1"/>
      <c r="AA802" s="1"/>
      <c r="AC802" s="1"/>
    </row>
    <row r="803" spans="19:29" ht="15.75" customHeight="1">
      <c r="S803" s="1"/>
      <c r="U803" s="1"/>
      <c r="V803" s="1"/>
      <c r="W803" s="1"/>
      <c r="Z803" s="1"/>
      <c r="AA803" s="1"/>
      <c r="AC803" s="1"/>
    </row>
    <row r="804" spans="19:29" ht="15.75" customHeight="1">
      <c r="S804" s="1"/>
      <c r="U804" s="1"/>
      <c r="V804" s="1"/>
      <c r="W804" s="1"/>
      <c r="Z804" s="1"/>
      <c r="AA804" s="1"/>
      <c r="AC804" s="1"/>
    </row>
    <row r="805" spans="19:29" ht="15.75" customHeight="1">
      <c r="S805" s="1"/>
      <c r="U805" s="1"/>
      <c r="V805" s="1"/>
      <c r="W805" s="1"/>
      <c r="Z805" s="1"/>
      <c r="AA805" s="1"/>
      <c r="AC805" s="1"/>
    </row>
    <row r="806" spans="19:29" ht="15.75" customHeight="1">
      <c r="S806" s="1"/>
      <c r="U806" s="1"/>
      <c r="V806" s="1"/>
      <c r="W806" s="1"/>
      <c r="Z806" s="1"/>
      <c r="AA806" s="1"/>
      <c r="AC806" s="1"/>
    </row>
    <row r="807" spans="19:29" ht="15.75" customHeight="1">
      <c r="S807" s="1"/>
      <c r="U807" s="1"/>
      <c r="V807" s="1"/>
      <c r="W807" s="1"/>
      <c r="Z807" s="1"/>
      <c r="AA807" s="1"/>
      <c r="AC807" s="1"/>
    </row>
    <row r="808" spans="19:29" ht="15.75" customHeight="1">
      <c r="S808" s="1"/>
      <c r="U808" s="1"/>
      <c r="V808" s="1"/>
      <c r="W808" s="1"/>
      <c r="Z808" s="1"/>
      <c r="AA808" s="1"/>
      <c r="AC808" s="1"/>
    </row>
    <row r="809" spans="19:29" ht="15.75" customHeight="1">
      <c r="S809" s="1"/>
      <c r="U809" s="1"/>
      <c r="V809" s="1"/>
      <c r="W809" s="1"/>
      <c r="Z809" s="1"/>
      <c r="AA809" s="1"/>
      <c r="AC809" s="1"/>
    </row>
    <row r="810" spans="19:29" ht="15.75" customHeight="1">
      <c r="S810" s="1"/>
      <c r="U810" s="1"/>
      <c r="V810" s="1"/>
      <c r="W810" s="1"/>
      <c r="Z810" s="1"/>
      <c r="AA810" s="1"/>
      <c r="AC810" s="1"/>
    </row>
    <row r="811" spans="19:29" ht="15.75" customHeight="1">
      <c r="S811" s="1"/>
      <c r="U811" s="1"/>
      <c r="V811" s="1"/>
      <c r="W811" s="1"/>
      <c r="Z811" s="1"/>
      <c r="AA811" s="1"/>
      <c r="AC811" s="1"/>
    </row>
    <row r="812" spans="19:29" ht="15.75" customHeight="1">
      <c r="S812" s="1"/>
      <c r="U812" s="1"/>
      <c r="V812" s="1"/>
      <c r="W812" s="1"/>
      <c r="Z812" s="1"/>
      <c r="AA812" s="1"/>
      <c r="AC812" s="1"/>
    </row>
    <row r="813" spans="19:29" ht="15.75" customHeight="1">
      <c r="S813" s="1"/>
      <c r="U813" s="1"/>
      <c r="V813" s="1"/>
      <c r="W813" s="1"/>
      <c r="Z813" s="1"/>
      <c r="AA813" s="1"/>
      <c r="AC813" s="1"/>
    </row>
    <row r="814" spans="19:29" ht="15.75" customHeight="1">
      <c r="S814" s="1"/>
      <c r="U814" s="1"/>
      <c r="V814" s="1"/>
      <c r="W814" s="1"/>
      <c r="Z814" s="1"/>
      <c r="AA814" s="1"/>
      <c r="AC814" s="1"/>
    </row>
    <row r="815" spans="19:29" ht="15.75" customHeight="1">
      <c r="S815" s="1"/>
      <c r="U815" s="1"/>
      <c r="V815" s="1"/>
      <c r="W815" s="1"/>
      <c r="Z815" s="1"/>
      <c r="AA815" s="1"/>
      <c r="AC815" s="1"/>
    </row>
    <row r="816" spans="19:29" ht="15.75" customHeight="1">
      <c r="S816" s="1"/>
      <c r="U816" s="1"/>
      <c r="V816" s="1"/>
      <c r="W816" s="1"/>
      <c r="Z816" s="1"/>
      <c r="AA816" s="1"/>
      <c r="AC816" s="1"/>
    </row>
    <row r="817" spans="19:29" ht="15.75" customHeight="1">
      <c r="S817" s="1"/>
      <c r="U817" s="1"/>
      <c r="V817" s="1"/>
      <c r="W817" s="1"/>
      <c r="Z817" s="1"/>
      <c r="AA817" s="1"/>
      <c r="AC817" s="1"/>
    </row>
    <row r="818" spans="19:29" ht="15.75" customHeight="1">
      <c r="S818" s="1"/>
      <c r="U818" s="1"/>
      <c r="V818" s="1"/>
      <c r="W818" s="1"/>
      <c r="Z818" s="1"/>
      <c r="AA818" s="1"/>
      <c r="AC818" s="1"/>
    </row>
    <row r="819" spans="19:29" ht="15.75" customHeight="1">
      <c r="S819" s="1"/>
      <c r="U819" s="1"/>
      <c r="V819" s="1"/>
      <c r="W819" s="1"/>
      <c r="Z819" s="1"/>
      <c r="AA819" s="1"/>
      <c r="AC819" s="1"/>
    </row>
    <row r="820" spans="19:29" ht="15.75" customHeight="1">
      <c r="S820" s="1"/>
      <c r="U820" s="1"/>
      <c r="V820" s="1"/>
      <c r="W820" s="1"/>
      <c r="Z820" s="1"/>
      <c r="AA820" s="1"/>
      <c r="AC820" s="1"/>
    </row>
    <row r="821" spans="19:29" ht="15.75" customHeight="1">
      <c r="S821" s="1"/>
      <c r="U821" s="1"/>
      <c r="V821" s="1"/>
      <c r="W821" s="1"/>
      <c r="Z821" s="1"/>
      <c r="AA821" s="1"/>
      <c r="AC821" s="1"/>
    </row>
    <row r="822" spans="19:29" ht="15.75" customHeight="1">
      <c r="S822" s="1"/>
      <c r="U822" s="1"/>
      <c r="V822" s="1"/>
      <c r="W822" s="1"/>
      <c r="Z822" s="1"/>
      <c r="AA822" s="1"/>
      <c r="AC822" s="1"/>
    </row>
    <row r="823" spans="19:29" ht="15.75" customHeight="1">
      <c r="S823" s="1"/>
      <c r="U823" s="1"/>
      <c r="V823" s="1"/>
      <c r="W823" s="1"/>
      <c r="Z823" s="1"/>
      <c r="AA823" s="1"/>
      <c r="AC823" s="1"/>
    </row>
    <row r="824" spans="19:29" ht="15.75" customHeight="1">
      <c r="S824" s="1"/>
      <c r="U824" s="1"/>
      <c r="V824" s="1"/>
      <c r="W824" s="1"/>
      <c r="Z824" s="1"/>
      <c r="AA824" s="1"/>
      <c r="AC824" s="1"/>
    </row>
    <row r="825" spans="19:29" ht="15.75" customHeight="1">
      <c r="S825" s="1"/>
      <c r="U825" s="1"/>
      <c r="V825" s="1"/>
      <c r="W825" s="1"/>
      <c r="Z825" s="1"/>
      <c r="AA825" s="1"/>
      <c r="AC825" s="1"/>
    </row>
    <row r="826" spans="19:29" ht="15.75" customHeight="1">
      <c r="S826" s="1"/>
      <c r="U826" s="1"/>
      <c r="V826" s="1"/>
      <c r="W826" s="1"/>
      <c r="Z826" s="1"/>
      <c r="AA826" s="1"/>
      <c r="AC826" s="1"/>
    </row>
    <row r="827" spans="19:29" ht="15.75" customHeight="1">
      <c r="S827" s="1"/>
      <c r="U827" s="1"/>
      <c r="V827" s="1"/>
      <c r="W827" s="1"/>
      <c r="Z827" s="1"/>
      <c r="AA827" s="1"/>
      <c r="AC827" s="1"/>
    </row>
    <row r="828" spans="19:29" ht="15.75" customHeight="1">
      <c r="S828" s="1"/>
      <c r="U828" s="1"/>
      <c r="V828" s="1"/>
      <c r="W828" s="1"/>
      <c r="Z828" s="1"/>
      <c r="AA828" s="1"/>
      <c r="AC828" s="1"/>
    </row>
    <row r="829" spans="19:29" ht="15.75" customHeight="1">
      <c r="S829" s="1"/>
      <c r="U829" s="1"/>
      <c r="V829" s="1"/>
      <c r="W829" s="1"/>
      <c r="Z829" s="1"/>
      <c r="AA829" s="1"/>
      <c r="AC829" s="1"/>
    </row>
    <row r="830" spans="19:29" ht="15.75" customHeight="1">
      <c r="S830" s="1"/>
      <c r="U830" s="1"/>
      <c r="V830" s="1"/>
      <c r="W830" s="1"/>
      <c r="Z830" s="1"/>
      <c r="AA830" s="1"/>
      <c r="AC830" s="1"/>
    </row>
    <row r="831" spans="19:29" ht="15.75" customHeight="1">
      <c r="S831" s="1"/>
      <c r="U831" s="1"/>
      <c r="V831" s="1"/>
      <c r="W831" s="1"/>
      <c r="Z831" s="1"/>
      <c r="AA831" s="1"/>
      <c r="AC831" s="1"/>
    </row>
    <row r="832" spans="19:29" ht="15.75" customHeight="1">
      <c r="S832" s="1"/>
      <c r="U832" s="1"/>
      <c r="V832" s="1"/>
      <c r="W832" s="1"/>
      <c r="Z832" s="1"/>
      <c r="AA832" s="1"/>
      <c r="AC832" s="1"/>
    </row>
    <row r="833" spans="19:29" ht="15.75" customHeight="1">
      <c r="S833" s="1"/>
      <c r="U833" s="1"/>
      <c r="V833" s="1"/>
      <c r="W833" s="1"/>
      <c r="Z833" s="1"/>
      <c r="AA833" s="1"/>
      <c r="AC833" s="1"/>
    </row>
    <row r="834" spans="19:29" ht="15.75" customHeight="1">
      <c r="S834" s="1"/>
      <c r="U834" s="1"/>
      <c r="V834" s="1"/>
      <c r="W834" s="1"/>
      <c r="Z834" s="1"/>
      <c r="AA834" s="1"/>
      <c r="AC834" s="1"/>
    </row>
    <row r="835" spans="19:29" ht="15.75" customHeight="1">
      <c r="S835" s="1"/>
      <c r="U835" s="1"/>
      <c r="V835" s="1"/>
      <c r="W835" s="1"/>
      <c r="Z835" s="1"/>
      <c r="AA835" s="1"/>
      <c r="AC835" s="1"/>
    </row>
    <row r="836" spans="19:29" ht="15.75" customHeight="1">
      <c r="S836" s="1"/>
      <c r="U836" s="1"/>
      <c r="V836" s="1"/>
      <c r="W836" s="1"/>
      <c r="Z836" s="1"/>
      <c r="AA836" s="1"/>
      <c r="AC836" s="1"/>
    </row>
    <row r="837" spans="19:29" ht="15.75" customHeight="1">
      <c r="S837" s="1"/>
      <c r="U837" s="1"/>
      <c r="V837" s="1"/>
      <c r="W837" s="1"/>
      <c r="Z837" s="1"/>
      <c r="AA837" s="1"/>
      <c r="AC837" s="1"/>
    </row>
    <row r="838" spans="19:29" ht="15.75" customHeight="1">
      <c r="S838" s="1"/>
      <c r="U838" s="1"/>
      <c r="V838" s="1"/>
      <c r="W838" s="1"/>
      <c r="Z838" s="1"/>
      <c r="AA838" s="1"/>
      <c r="AC838" s="1"/>
    </row>
    <row r="839" spans="19:29" ht="15.75" customHeight="1">
      <c r="S839" s="1"/>
      <c r="U839" s="1"/>
      <c r="V839" s="1"/>
      <c r="W839" s="1"/>
      <c r="Z839" s="1"/>
      <c r="AA839" s="1"/>
      <c r="AC839" s="1"/>
    </row>
    <row r="840" spans="19:29" ht="15.75" customHeight="1">
      <c r="S840" s="1"/>
      <c r="U840" s="1"/>
      <c r="V840" s="1"/>
      <c r="W840" s="1"/>
      <c r="Z840" s="1"/>
      <c r="AA840" s="1"/>
      <c r="AC840" s="1"/>
    </row>
    <row r="841" spans="19:29" ht="15.75" customHeight="1">
      <c r="S841" s="1"/>
      <c r="U841" s="1"/>
      <c r="V841" s="1"/>
      <c r="W841" s="1"/>
      <c r="Z841" s="1"/>
      <c r="AA841" s="1"/>
      <c r="AC841" s="1"/>
    </row>
    <row r="842" spans="19:29" ht="15.75" customHeight="1">
      <c r="S842" s="1"/>
      <c r="U842" s="1"/>
      <c r="V842" s="1"/>
      <c r="W842" s="1"/>
      <c r="Z842" s="1"/>
      <c r="AA842" s="1"/>
      <c r="AC842" s="1"/>
    </row>
    <row r="843" spans="19:29" ht="15.75" customHeight="1">
      <c r="S843" s="1"/>
      <c r="U843" s="1"/>
      <c r="V843" s="1"/>
      <c r="W843" s="1"/>
      <c r="Z843" s="1"/>
      <c r="AA843" s="1"/>
      <c r="AC843" s="1"/>
    </row>
    <row r="844" spans="19:29" ht="15.75" customHeight="1">
      <c r="S844" s="1"/>
      <c r="U844" s="1"/>
      <c r="V844" s="1"/>
      <c r="W844" s="1"/>
      <c r="Z844" s="1"/>
      <c r="AA844" s="1"/>
      <c r="AC844" s="1"/>
    </row>
    <row r="845" spans="19:29" ht="15.75" customHeight="1">
      <c r="S845" s="1"/>
      <c r="U845" s="1"/>
      <c r="V845" s="1"/>
      <c r="W845" s="1"/>
      <c r="Z845" s="1"/>
      <c r="AA845" s="1"/>
      <c r="AC845" s="1"/>
    </row>
    <row r="846" spans="19:29" ht="15.75" customHeight="1">
      <c r="S846" s="1"/>
      <c r="U846" s="1"/>
      <c r="V846" s="1"/>
      <c r="W846" s="1"/>
      <c r="Z846" s="1"/>
      <c r="AA846" s="1"/>
      <c r="AC846" s="1"/>
    </row>
    <row r="847" spans="19:29" ht="15.75" customHeight="1">
      <c r="S847" s="1"/>
      <c r="U847" s="1"/>
      <c r="V847" s="1"/>
      <c r="W847" s="1"/>
      <c r="Z847" s="1"/>
      <c r="AA847" s="1"/>
      <c r="AC847" s="1"/>
    </row>
    <row r="848" spans="19:29" ht="15.75" customHeight="1">
      <c r="S848" s="1"/>
      <c r="U848" s="1"/>
      <c r="V848" s="1"/>
      <c r="W848" s="1"/>
      <c r="Z848" s="1"/>
      <c r="AA848" s="1"/>
      <c r="AC848" s="1"/>
    </row>
    <row r="849" spans="19:29" ht="15.75" customHeight="1">
      <c r="S849" s="1"/>
      <c r="U849" s="1"/>
      <c r="V849" s="1"/>
      <c r="W849" s="1"/>
      <c r="Z849" s="1"/>
      <c r="AA849" s="1"/>
      <c r="AC849" s="1"/>
    </row>
    <row r="850" spans="19:29" ht="15.75" customHeight="1">
      <c r="S850" s="1"/>
      <c r="U850" s="1"/>
      <c r="V850" s="1"/>
      <c r="W850" s="1"/>
      <c r="Z850" s="1"/>
      <c r="AA850" s="1"/>
      <c r="AC850" s="1"/>
    </row>
    <row r="851" spans="19:29" ht="15.75" customHeight="1">
      <c r="S851" s="1"/>
      <c r="U851" s="1"/>
      <c r="V851" s="1"/>
      <c r="W851" s="1"/>
      <c r="Z851" s="1"/>
      <c r="AA851" s="1"/>
      <c r="AC851" s="1"/>
    </row>
    <row r="852" spans="19:29" ht="15.75" customHeight="1">
      <c r="S852" s="1"/>
      <c r="U852" s="1"/>
      <c r="V852" s="1"/>
      <c r="W852" s="1"/>
      <c r="Z852" s="1"/>
      <c r="AA852" s="1"/>
      <c r="AC852" s="1"/>
    </row>
    <row r="853" spans="19:29" ht="15.75" customHeight="1">
      <c r="S853" s="1"/>
      <c r="U853" s="1"/>
      <c r="V853" s="1"/>
      <c r="W853" s="1"/>
      <c r="Z853" s="1"/>
      <c r="AA853" s="1"/>
      <c r="AC853" s="1"/>
    </row>
    <row r="854" spans="19:29" ht="15.75" customHeight="1">
      <c r="S854" s="1"/>
      <c r="U854" s="1"/>
      <c r="V854" s="1"/>
      <c r="W854" s="1"/>
      <c r="Z854" s="1"/>
      <c r="AA854" s="1"/>
      <c r="AC854" s="1"/>
    </row>
    <row r="855" spans="19:29" ht="15.75" customHeight="1">
      <c r="S855" s="1"/>
      <c r="U855" s="1"/>
      <c r="V855" s="1"/>
      <c r="W855" s="1"/>
      <c r="Z855" s="1"/>
      <c r="AA855" s="1"/>
      <c r="AC855" s="1"/>
    </row>
    <row r="856" spans="19:29" ht="15.75" customHeight="1">
      <c r="S856" s="1"/>
      <c r="U856" s="1"/>
      <c r="V856" s="1"/>
      <c r="W856" s="1"/>
      <c r="Z856" s="1"/>
      <c r="AA856" s="1"/>
      <c r="AC856" s="1"/>
    </row>
    <row r="857" spans="19:29" ht="15.75" customHeight="1">
      <c r="S857" s="1"/>
      <c r="U857" s="1"/>
      <c r="V857" s="1"/>
      <c r="W857" s="1"/>
      <c r="Z857" s="1"/>
      <c r="AA857" s="1"/>
      <c r="AC857" s="1"/>
    </row>
    <row r="858" spans="19:29" ht="15.75" customHeight="1">
      <c r="S858" s="1"/>
      <c r="U858" s="1"/>
      <c r="V858" s="1"/>
      <c r="W858" s="1"/>
      <c r="Z858" s="1"/>
      <c r="AA858" s="1"/>
      <c r="AC858" s="1"/>
    </row>
    <row r="859" spans="19:29" ht="15.75" customHeight="1">
      <c r="S859" s="1"/>
      <c r="U859" s="1"/>
      <c r="V859" s="1"/>
      <c r="W859" s="1"/>
      <c r="Z859" s="1"/>
      <c r="AA859" s="1"/>
      <c r="AC859" s="1"/>
    </row>
    <row r="860" spans="19:29" ht="15.75" customHeight="1">
      <c r="S860" s="1"/>
      <c r="U860" s="1"/>
      <c r="V860" s="1"/>
      <c r="W860" s="1"/>
      <c r="Z860" s="1"/>
      <c r="AA860" s="1"/>
      <c r="AC860" s="1"/>
    </row>
    <row r="861" spans="19:29" ht="15.75" customHeight="1">
      <c r="S861" s="1"/>
      <c r="U861" s="1"/>
      <c r="V861" s="1"/>
      <c r="W861" s="1"/>
      <c r="Z861" s="1"/>
      <c r="AA861" s="1"/>
      <c r="AC861" s="1"/>
    </row>
    <row r="862" spans="19:29" ht="15.75" customHeight="1">
      <c r="S862" s="1"/>
      <c r="U862" s="1"/>
      <c r="V862" s="1"/>
      <c r="W862" s="1"/>
      <c r="Z862" s="1"/>
      <c r="AA862" s="1"/>
      <c r="AC862" s="1"/>
    </row>
    <row r="863" spans="19:29" ht="15.75" customHeight="1">
      <c r="S863" s="1"/>
      <c r="U863" s="1"/>
      <c r="V863" s="1"/>
      <c r="W863" s="1"/>
      <c r="Z863" s="1"/>
      <c r="AA863" s="1"/>
      <c r="AC863" s="1"/>
    </row>
    <row r="864" spans="19:29" ht="15.75" customHeight="1">
      <c r="S864" s="1"/>
      <c r="U864" s="1"/>
      <c r="V864" s="1"/>
      <c r="W864" s="1"/>
      <c r="Z864" s="1"/>
      <c r="AA864" s="1"/>
      <c r="AC864" s="1"/>
    </row>
    <row r="865" spans="19:29" ht="15.75" customHeight="1">
      <c r="S865" s="1"/>
      <c r="U865" s="1"/>
      <c r="V865" s="1"/>
      <c r="W865" s="1"/>
      <c r="Z865" s="1"/>
      <c r="AA865" s="1"/>
      <c r="AC865" s="1"/>
    </row>
    <row r="866" spans="19:29" ht="15.75" customHeight="1">
      <c r="S866" s="1"/>
      <c r="U866" s="1"/>
      <c r="V866" s="1"/>
      <c r="W866" s="1"/>
      <c r="Z866" s="1"/>
      <c r="AA866" s="1"/>
      <c r="AC866" s="1"/>
    </row>
    <row r="867" spans="19:29" ht="15.75" customHeight="1">
      <c r="S867" s="1"/>
      <c r="U867" s="1"/>
      <c r="V867" s="1"/>
      <c r="W867" s="1"/>
      <c r="Z867" s="1"/>
      <c r="AA867" s="1"/>
      <c r="AC867" s="1"/>
    </row>
    <row r="868" spans="19:29" ht="15.75" customHeight="1">
      <c r="S868" s="1"/>
      <c r="U868" s="1"/>
      <c r="V868" s="1"/>
      <c r="W868" s="1"/>
      <c r="Z868" s="1"/>
      <c r="AA868" s="1"/>
      <c r="AC868" s="1"/>
    </row>
    <row r="869" spans="19:29" ht="15.75" customHeight="1">
      <c r="S869" s="1"/>
      <c r="U869" s="1"/>
      <c r="V869" s="1"/>
      <c r="W869" s="1"/>
      <c r="Z869" s="1"/>
      <c r="AA869" s="1"/>
      <c r="AC869" s="1"/>
    </row>
    <row r="870" spans="19:29" ht="15.75" customHeight="1">
      <c r="S870" s="1"/>
      <c r="U870" s="1"/>
      <c r="V870" s="1"/>
      <c r="W870" s="1"/>
      <c r="Z870" s="1"/>
      <c r="AA870" s="1"/>
      <c r="AC870" s="1"/>
    </row>
    <row r="871" spans="19:29" ht="15.75" customHeight="1">
      <c r="S871" s="1"/>
      <c r="U871" s="1"/>
      <c r="V871" s="1"/>
      <c r="W871" s="1"/>
      <c r="Z871" s="1"/>
      <c r="AA871" s="1"/>
      <c r="AC871" s="1"/>
    </row>
    <row r="872" spans="19:29" ht="15.75" customHeight="1">
      <c r="S872" s="1"/>
      <c r="U872" s="1"/>
      <c r="V872" s="1"/>
      <c r="W872" s="1"/>
      <c r="Z872" s="1"/>
      <c r="AA872" s="1"/>
      <c r="AC872" s="1"/>
    </row>
    <row r="873" spans="19:29" ht="15.75" customHeight="1">
      <c r="S873" s="1"/>
      <c r="U873" s="1"/>
      <c r="V873" s="1"/>
      <c r="W873" s="1"/>
      <c r="Z873" s="1"/>
      <c r="AA873" s="1"/>
      <c r="AC873" s="1"/>
    </row>
    <row r="874" spans="19:29" ht="15.75" customHeight="1">
      <c r="S874" s="1"/>
      <c r="U874" s="1"/>
      <c r="V874" s="1"/>
      <c r="W874" s="1"/>
      <c r="Z874" s="1"/>
      <c r="AA874" s="1"/>
      <c r="AC874" s="1"/>
    </row>
    <row r="875" spans="19:29" ht="15.75" customHeight="1">
      <c r="S875" s="1"/>
      <c r="U875" s="1"/>
      <c r="V875" s="1"/>
      <c r="W875" s="1"/>
      <c r="Z875" s="1"/>
      <c r="AA875" s="1"/>
      <c r="AC875" s="1"/>
    </row>
    <row r="876" spans="19:29" ht="15.75" customHeight="1">
      <c r="S876" s="1"/>
      <c r="U876" s="1"/>
      <c r="V876" s="1"/>
      <c r="W876" s="1"/>
      <c r="Z876" s="1"/>
      <c r="AA876" s="1"/>
      <c r="AC876" s="1"/>
    </row>
    <row r="877" spans="19:29" ht="15.75" customHeight="1">
      <c r="S877" s="1"/>
      <c r="U877" s="1"/>
      <c r="V877" s="1"/>
      <c r="W877" s="1"/>
      <c r="Z877" s="1"/>
      <c r="AA877" s="1"/>
      <c r="AC877" s="1"/>
    </row>
    <row r="878" spans="19:29" ht="15.75" customHeight="1">
      <c r="S878" s="1"/>
      <c r="U878" s="1"/>
      <c r="V878" s="1"/>
      <c r="W878" s="1"/>
      <c r="Z878" s="1"/>
      <c r="AA878" s="1"/>
      <c r="AC878" s="1"/>
    </row>
    <row r="879" spans="19:29" ht="15.75" customHeight="1">
      <c r="S879" s="1"/>
      <c r="U879" s="1"/>
      <c r="V879" s="1"/>
      <c r="W879" s="1"/>
      <c r="Z879" s="1"/>
      <c r="AA879" s="1"/>
      <c r="AC879" s="1"/>
    </row>
    <row r="880" spans="19:29" ht="15.75" customHeight="1">
      <c r="S880" s="1"/>
      <c r="U880" s="1"/>
      <c r="V880" s="1"/>
      <c r="W880" s="1"/>
      <c r="Z880" s="1"/>
      <c r="AA880" s="1"/>
      <c r="AC880" s="1"/>
    </row>
    <row r="881" spans="19:29" ht="15.75" customHeight="1">
      <c r="S881" s="1"/>
      <c r="U881" s="1"/>
      <c r="V881" s="1"/>
      <c r="W881" s="1"/>
      <c r="Z881" s="1"/>
      <c r="AA881" s="1"/>
      <c r="AC881" s="1"/>
    </row>
    <row r="882" spans="19:29" ht="15.75" customHeight="1">
      <c r="S882" s="1"/>
      <c r="U882" s="1"/>
      <c r="V882" s="1"/>
      <c r="W882" s="1"/>
      <c r="Z882" s="1"/>
      <c r="AA882" s="1"/>
      <c r="AC882" s="1"/>
    </row>
    <row r="883" spans="19:29" ht="15.75" customHeight="1">
      <c r="S883" s="1"/>
      <c r="U883" s="1"/>
      <c r="V883" s="1"/>
      <c r="W883" s="1"/>
      <c r="Z883" s="1"/>
      <c r="AA883" s="1"/>
      <c r="AC883" s="1"/>
    </row>
    <row r="884" spans="19:29" ht="15.75" customHeight="1">
      <c r="S884" s="1"/>
      <c r="U884" s="1"/>
      <c r="V884" s="1"/>
      <c r="W884" s="1"/>
      <c r="Z884" s="1"/>
      <c r="AA884" s="1"/>
      <c r="AC884" s="1"/>
    </row>
    <row r="885" spans="19:29" ht="15.75" customHeight="1">
      <c r="S885" s="1"/>
      <c r="U885" s="1"/>
      <c r="V885" s="1"/>
      <c r="W885" s="1"/>
      <c r="Z885" s="1"/>
      <c r="AA885" s="1"/>
      <c r="AC885" s="1"/>
    </row>
    <row r="886" spans="19:29" ht="15.75" customHeight="1">
      <c r="S886" s="1"/>
      <c r="U886" s="1"/>
      <c r="V886" s="1"/>
      <c r="W886" s="1"/>
      <c r="Z886" s="1"/>
      <c r="AA886" s="1"/>
      <c r="AC886" s="1"/>
    </row>
    <row r="887" spans="19:29" ht="15.75" customHeight="1">
      <c r="S887" s="1"/>
      <c r="U887" s="1"/>
      <c r="V887" s="1"/>
      <c r="W887" s="1"/>
      <c r="Z887" s="1"/>
      <c r="AA887" s="1"/>
      <c r="AC887" s="1"/>
    </row>
    <row r="888" spans="19:29" ht="15.75" customHeight="1">
      <c r="S888" s="1"/>
      <c r="U888" s="1"/>
      <c r="V888" s="1"/>
      <c r="W888" s="1"/>
      <c r="Z888" s="1"/>
      <c r="AA888" s="1"/>
      <c r="AC888" s="1"/>
    </row>
    <row r="889" spans="19:29" ht="15.75" customHeight="1">
      <c r="S889" s="1"/>
      <c r="U889" s="1"/>
      <c r="V889" s="1"/>
      <c r="W889" s="1"/>
      <c r="Z889" s="1"/>
      <c r="AA889" s="1"/>
      <c r="AC889" s="1"/>
    </row>
    <row r="890" spans="19:29" ht="15.75" customHeight="1">
      <c r="S890" s="1"/>
      <c r="U890" s="1"/>
      <c r="V890" s="1"/>
      <c r="W890" s="1"/>
      <c r="Z890" s="1"/>
      <c r="AA890" s="1"/>
      <c r="AC890" s="1"/>
    </row>
    <row r="891" spans="19:29" ht="15.75" customHeight="1">
      <c r="S891" s="1"/>
      <c r="U891" s="1"/>
      <c r="V891" s="1"/>
      <c r="W891" s="1"/>
      <c r="Z891" s="1"/>
      <c r="AA891" s="1"/>
      <c r="AC891" s="1"/>
    </row>
    <row r="892" spans="19:29" ht="15.75" customHeight="1">
      <c r="S892" s="1"/>
      <c r="U892" s="1"/>
      <c r="V892" s="1"/>
      <c r="W892" s="1"/>
      <c r="Z892" s="1"/>
      <c r="AA892" s="1"/>
      <c r="AC892" s="1"/>
    </row>
    <row r="893" spans="19:29" ht="15.75" customHeight="1">
      <c r="S893" s="1"/>
      <c r="U893" s="1"/>
      <c r="V893" s="1"/>
      <c r="W893" s="1"/>
      <c r="Z893" s="1"/>
      <c r="AA893" s="1"/>
      <c r="AC893" s="1"/>
    </row>
    <row r="894" spans="19:29" ht="15.75" customHeight="1">
      <c r="S894" s="1"/>
      <c r="U894" s="1"/>
      <c r="V894" s="1"/>
      <c r="W894" s="1"/>
      <c r="Z894" s="1"/>
      <c r="AA894" s="1"/>
      <c r="AC894" s="1"/>
    </row>
    <row r="895" spans="19:29" ht="15.75" customHeight="1">
      <c r="S895" s="1"/>
      <c r="U895" s="1"/>
      <c r="V895" s="1"/>
      <c r="W895" s="1"/>
      <c r="Z895" s="1"/>
      <c r="AA895" s="1"/>
      <c r="AC895" s="1"/>
    </row>
    <row r="896" spans="19:29" ht="15.75" customHeight="1">
      <c r="S896" s="1"/>
      <c r="U896" s="1"/>
      <c r="V896" s="1"/>
      <c r="W896" s="1"/>
      <c r="Z896" s="1"/>
      <c r="AA896" s="1"/>
      <c r="AC896" s="1"/>
    </row>
    <row r="897" spans="19:29" ht="15.75" customHeight="1">
      <c r="S897" s="1"/>
      <c r="U897" s="1"/>
      <c r="V897" s="1"/>
      <c r="W897" s="1"/>
      <c r="Z897" s="1"/>
      <c r="AA897" s="1"/>
      <c r="AC897" s="1"/>
    </row>
    <row r="898" spans="19:29" ht="15.75" customHeight="1">
      <c r="S898" s="1"/>
      <c r="U898" s="1"/>
      <c r="V898" s="1"/>
      <c r="W898" s="1"/>
      <c r="Z898" s="1"/>
      <c r="AA898" s="1"/>
      <c r="AC898" s="1"/>
    </row>
    <row r="899" spans="19:29" ht="15.75" customHeight="1">
      <c r="S899" s="1"/>
      <c r="U899" s="1"/>
      <c r="V899" s="1"/>
      <c r="W899" s="1"/>
      <c r="Z899" s="1"/>
      <c r="AA899" s="1"/>
      <c r="AC899" s="1"/>
    </row>
    <row r="900" spans="19:29" ht="15.75" customHeight="1">
      <c r="S900" s="1"/>
      <c r="U900" s="1"/>
      <c r="V900" s="1"/>
      <c r="W900" s="1"/>
      <c r="Z900" s="1"/>
      <c r="AA900" s="1"/>
      <c r="AC900" s="1"/>
    </row>
    <row r="901" spans="19:29" ht="15.75" customHeight="1">
      <c r="S901" s="1"/>
      <c r="U901" s="1"/>
      <c r="V901" s="1"/>
      <c r="W901" s="1"/>
      <c r="Z901" s="1"/>
      <c r="AA901" s="1"/>
      <c r="AC901" s="1"/>
    </row>
    <row r="902" spans="19:29" ht="15.75" customHeight="1">
      <c r="S902" s="1"/>
      <c r="U902" s="1"/>
      <c r="V902" s="1"/>
      <c r="W902" s="1"/>
      <c r="Z902" s="1"/>
      <c r="AA902" s="1"/>
      <c r="AC902" s="1"/>
    </row>
    <row r="903" spans="19:29" ht="15.75" customHeight="1">
      <c r="S903" s="1"/>
      <c r="U903" s="1"/>
      <c r="V903" s="1"/>
      <c r="W903" s="1"/>
      <c r="Z903" s="1"/>
      <c r="AA903" s="1"/>
      <c r="AC903" s="1"/>
    </row>
    <row r="904" spans="19:29" ht="15.75" customHeight="1">
      <c r="S904" s="1"/>
      <c r="U904" s="1"/>
      <c r="V904" s="1"/>
      <c r="W904" s="1"/>
      <c r="Z904" s="1"/>
      <c r="AA904" s="1"/>
      <c r="AC904" s="1"/>
    </row>
    <row r="905" spans="19:29" ht="15.75" customHeight="1">
      <c r="S905" s="1"/>
      <c r="U905" s="1"/>
      <c r="V905" s="1"/>
      <c r="W905" s="1"/>
      <c r="Z905" s="1"/>
      <c r="AA905" s="1"/>
      <c r="AC905" s="1"/>
    </row>
    <row r="906" spans="19:29" ht="15.75" customHeight="1">
      <c r="S906" s="1"/>
      <c r="U906" s="1"/>
      <c r="V906" s="1"/>
      <c r="W906" s="1"/>
      <c r="Z906" s="1"/>
      <c r="AA906" s="1"/>
      <c r="AC906" s="1"/>
    </row>
    <row r="907" spans="19:29" ht="15.75" customHeight="1">
      <c r="S907" s="1"/>
      <c r="U907" s="1"/>
      <c r="V907" s="1"/>
      <c r="W907" s="1"/>
      <c r="Z907" s="1"/>
      <c r="AA907" s="1"/>
      <c r="AC907" s="1"/>
    </row>
    <row r="908" spans="19:29" ht="15.75" customHeight="1">
      <c r="S908" s="1"/>
      <c r="U908" s="1"/>
      <c r="V908" s="1"/>
      <c r="W908" s="1"/>
      <c r="Z908" s="1"/>
      <c r="AA908" s="1"/>
      <c r="AC908" s="1"/>
    </row>
    <row r="909" spans="19:29" ht="15.75" customHeight="1">
      <c r="S909" s="1"/>
      <c r="U909" s="1"/>
      <c r="V909" s="1"/>
      <c r="W909" s="1"/>
      <c r="Z909" s="1"/>
      <c r="AA909" s="1"/>
      <c r="AC909" s="1"/>
    </row>
    <row r="910" spans="19:29" ht="15.75" customHeight="1">
      <c r="S910" s="1"/>
      <c r="U910" s="1"/>
      <c r="V910" s="1"/>
      <c r="W910" s="1"/>
      <c r="Z910" s="1"/>
      <c r="AA910" s="1"/>
      <c r="AC910" s="1"/>
    </row>
    <row r="911" spans="19:29" ht="15.75" customHeight="1">
      <c r="S911" s="1"/>
      <c r="U911" s="1"/>
      <c r="V911" s="1"/>
      <c r="W911" s="1"/>
      <c r="Z911" s="1"/>
      <c r="AA911" s="1"/>
      <c r="AC911" s="1"/>
    </row>
    <row r="912" spans="19:29" ht="15.75" customHeight="1">
      <c r="S912" s="1"/>
      <c r="U912" s="1"/>
      <c r="V912" s="1"/>
      <c r="W912" s="1"/>
      <c r="Z912" s="1"/>
      <c r="AA912" s="1"/>
      <c r="AC912" s="1"/>
    </row>
    <row r="913" spans="19:29" ht="15.75" customHeight="1">
      <c r="S913" s="1"/>
      <c r="U913" s="1"/>
      <c r="V913" s="1"/>
      <c r="W913" s="1"/>
      <c r="Z913" s="1"/>
      <c r="AA913" s="1"/>
      <c r="AC913" s="1"/>
    </row>
    <row r="914" spans="19:29" ht="15.75" customHeight="1">
      <c r="S914" s="1"/>
      <c r="U914" s="1"/>
      <c r="V914" s="1"/>
      <c r="W914" s="1"/>
      <c r="Z914" s="1"/>
      <c r="AA914" s="1"/>
      <c r="AC914" s="1"/>
    </row>
    <row r="915" spans="19:29" ht="15.75" customHeight="1">
      <c r="S915" s="1"/>
      <c r="U915" s="1"/>
      <c r="V915" s="1"/>
      <c r="W915" s="1"/>
      <c r="Z915" s="1"/>
      <c r="AA915" s="1"/>
      <c r="AC915" s="1"/>
    </row>
    <row r="916" spans="19:29" ht="15.75" customHeight="1">
      <c r="S916" s="1"/>
      <c r="U916" s="1"/>
      <c r="V916" s="1"/>
      <c r="W916" s="1"/>
      <c r="Z916" s="1"/>
      <c r="AA916" s="1"/>
      <c r="AC916" s="1"/>
    </row>
    <row r="917" spans="19:29" ht="15.75" customHeight="1">
      <c r="S917" s="1"/>
      <c r="U917" s="1"/>
      <c r="V917" s="1"/>
      <c r="W917" s="1"/>
      <c r="Z917" s="1"/>
      <c r="AA917" s="1"/>
      <c r="AC917" s="1"/>
    </row>
    <row r="918" spans="19:29" ht="15.75" customHeight="1">
      <c r="S918" s="1"/>
      <c r="U918" s="1"/>
      <c r="V918" s="1"/>
      <c r="W918" s="1"/>
      <c r="Z918" s="1"/>
      <c r="AA918" s="1"/>
      <c r="AC918" s="1"/>
    </row>
    <row r="919" spans="19:29" ht="15.75" customHeight="1">
      <c r="S919" s="1"/>
      <c r="U919" s="1"/>
      <c r="V919" s="1"/>
      <c r="W919" s="1"/>
      <c r="Z919" s="1"/>
      <c r="AA919" s="1"/>
      <c r="AC919" s="1"/>
    </row>
    <row r="920" spans="19:29" ht="15.75" customHeight="1">
      <c r="S920" s="1"/>
      <c r="U920" s="1"/>
      <c r="V920" s="1"/>
      <c r="W920" s="1"/>
      <c r="Z920" s="1"/>
      <c r="AA920" s="1"/>
      <c r="AC920" s="1"/>
    </row>
    <row r="921" spans="19:29" ht="15.75" customHeight="1">
      <c r="S921" s="1"/>
      <c r="U921" s="1"/>
      <c r="V921" s="1"/>
      <c r="W921" s="1"/>
      <c r="Z921" s="1"/>
      <c r="AA921" s="1"/>
      <c r="AC921" s="1"/>
    </row>
    <row r="922" spans="19:29" ht="15.75" customHeight="1">
      <c r="S922" s="1"/>
      <c r="U922" s="1"/>
      <c r="V922" s="1"/>
      <c r="W922" s="1"/>
      <c r="Z922" s="1"/>
      <c r="AA922" s="1"/>
      <c r="AC922" s="1"/>
    </row>
    <row r="923" spans="19:29" ht="15.75" customHeight="1">
      <c r="S923" s="1"/>
      <c r="U923" s="1"/>
      <c r="V923" s="1"/>
      <c r="W923" s="1"/>
      <c r="Z923" s="1"/>
      <c r="AA923" s="1"/>
      <c r="AC923" s="1"/>
    </row>
    <row r="924" spans="19:29" ht="15.75" customHeight="1">
      <c r="S924" s="1"/>
      <c r="U924" s="1"/>
      <c r="V924" s="1"/>
      <c r="W924" s="1"/>
      <c r="Z924" s="1"/>
      <c r="AA924" s="1"/>
      <c r="AC924" s="1"/>
    </row>
    <row r="925" spans="19:29" ht="15.75" customHeight="1">
      <c r="S925" s="1"/>
      <c r="U925" s="1"/>
      <c r="V925" s="1"/>
      <c r="W925" s="1"/>
      <c r="Z925" s="1"/>
      <c r="AA925" s="1"/>
      <c r="AC925" s="1"/>
    </row>
    <row r="926" spans="19:29" ht="15.75" customHeight="1">
      <c r="S926" s="1"/>
      <c r="U926" s="1"/>
      <c r="V926" s="1"/>
      <c r="W926" s="1"/>
      <c r="Z926" s="1"/>
      <c r="AA926" s="1"/>
      <c r="AC926" s="1"/>
    </row>
    <row r="927" spans="19:29" ht="15.75" customHeight="1">
      <c r="S927" s="1"/>
      <c r="U927" s="1"/>
      <c r="V927" s="1"/>
      <c r="W927" s="1"/>
      <c r="Z927" s="1"/>
      <c r="AA927" s="1"/>
      <c r="AC927" s="1"/>
    </row>
    <row r="928" spans="19:29" ht="15.75" customHeight="1">
      <c r="S928" s="1"/>
      <c r="U928" s="1"/>
      <c r="V928" s="1"/>
      <c r="W928" s="1"/>
      <c r="Z928" s="1"/>
      <c r="AA928" s="1"/>
      <c r="AC928" s="1"/>
    </row>
    <row r="929" spans="19:29" ht="15.75" customHeight="1">
      <c r="S929" s="1"/>
      <c r="U929" s="1"/>
      <c r="V929" s="1"/>
      <c r="W929" s="1"/>
      <c r="Z929" s="1"/>
      <c r="AA929" s="1"/>
      <c r="AC929" s="1"/>
    </row>
    <row r="930" spans="19:29" ht="15.75" customHeight="1">
      <c r="S930" s="1"/>
      <c r="U930" s="1"/>
      <c r="V930" s="1"/>
      <c r="W930" s="1"/>
      <c r="Z930" s="1"/>
      <c r="AA930" s="1"/>
      <c r="AC930" s="1"/>
    </row>
    <row r="931" spans="19:29" ht="15.75" customHeight="1">
      <c r="S931" s="1"/>
      <c r="U931" s="1"/>
      <c r="V931" s="1"/>
      <c r="W931" s="1"/>
      <c r="Z931" s="1"/>
      <c r="AA931" s="1"/>
      <c r="AC931" s="1"/>
    </row>
    <row r="932" spans="19:29" ht="15.75" customHeight="1">
      <c r="S932" s="1"/>
      <c r="U932" s="1"/>
      <c r="V932" s="1"/>
      <c r="W932" s="1"/>
      <c r="Z932" s="1"/>
      <c r="AA932" s="1"/>
      <c r="AC932" s="1"/>
    </row>
    <row r="933" spans="19:29" ht="15.75" customHeight="1">
      <c r="S933" s="1"/>
      <c r="U933" s="1"/>
      <c r="V933" s="1"/>
      <c r="W933" s="1"/>
      <c r="Z933" s="1"/>
      <c r="AA933" s="1"/>
      <c r="AC933" s="1"/>
    </row>
    <row r="934" spans="19:29" ht="15.75" customHeight="1">
      <c r="S934" s="1"/>
      <c r="U934" s="1"/>
      <c r="V934" s="1"/>
      <c r="W934" s="1"/>
      <c r="Z934" s="1"/>
      <c r="AA934" s="1"/>
      <c r="AC934" s="1"/>
    </row>
    <row r="935" spans="19:29" ht="15.75" customHeight="1">
      <c r="S935" s="1"/>
      <c r="U935" s="1"/>
      <c r="V935" s="1"/>
      <c r="W935" s="1"/>
      <c r="Z935" s="1"/>
      <c r="AA935" s="1"/>
      <c r="AC935" s="1"/>
    </row>
    <row r="936" spans="19:29" ht="15.75" customHeight="1">
      <c r="S936" s="1"/>
      <c r="U936" s="1"/>
      <c r="V936" s="1"/>
      <c r="W936" s="1"/>
      <c r="Z936" s="1"/>
      <c r="AA936" s="1"/>
      <c r="AC936" s="1"/>
    </row>
    <row r="937" spans="19:29" ht="15.75" customHeight="1">
      <c r="S937" s="1"/>
      <c r="U937" s="1"/>
      <c r="V937" s="1"/>
      <c r="W937" s="1"/>
      <c r="Z937" s="1"/>
      <c r="AA937" s="1"/>
      <c r="AC937" s="1"/>
    </row>
    <row r="938" spans="19:29" ht="15.75" customHeight="1">
      <c r="S938" s="1"/>
      <c r="U938" s="1"/>
      <c r="V938" s="1"/>
      <c r="W938" s="1"/>
      <c r="Z938" s="1"/>
      <c r="AA938" s="1"/>
      <c r="AC938" s="1"/>
    </row>
    <row r="939" spans="19:29" ht="15.75" customHeight="1">
      <c r="S939" s="1"/>
      <c r="U939" s="1"/>
      <c r="V939" s="1"/>
      <c r="W939" s="1"/>
      <c r="Z939" s="1"/>
      <c r="AA939" s="1"/>
      <c r="AC939" s="1"/>
    </row>
    <row r="940" spans="19:29" ht="15.75" customHeight="1">
      <c r="S940" s="1"/>
      <c r="U940" s="1"/>
      <c r="V940" s="1"/>
      <c r="W940" s="1"/>
      <c r="Z940" s="1"/>
      <c r="AA940" s="1"/>
      <c r="AC940" s="1"/>
    </row>
    <row r="941" spans="19:29" ht="15.75" customHeight="1">
      <c r="S941" s="1"/>
      <c r="U941" s="1"/>
      <c r="V941" s="1"/>
      <c r="W941" s="1"/>
      <c r="Z941" s="1"/>
      <c r="AA941" s="1"/>
      <c r="AC941" s="1"/>
    </row>
    <row r="942" spans="19:29" ht="15.75" customHeight="1">
      <c r="S942" s="1"/>
      <c r="U942" s="1"/>
      <c r="V942" s="1"/>
      <c r="W942" s="1"/>
      <c r="Z942" s="1"/>
      <c r="AA942" s="1"/>
      <c r="AC942" s="1"/>
    </row>
    <row r="943" spans="19:29" ht="15.75" customHeight="1">
      <c r="S943" s="1"/>
      <c r="U943" s="1"/>
      <c r="V943" s="1"/>
      <c r="W943" s="1"/>
      <c r="Z943" s="1"/>
      <c r="AA943" s="1"/>
      <c r="AC943" s="1"/>
    </row>
    <row r="944" spans="19:29" ht="15.75" customHeight="1">
      <c r="S944" s="1"/>
      <c r="U944" s="1"/>
      <c r="V944" s="1"/>
      <c r="W944" s="1"/>
      <c r="Z944" s="1"/>
      <c r="AA944" s="1"/>
      <c r="AC944" s="1"/>
    </row>
    <row r="945" spans="19:29" ht="15.75" customHeight="1">
      <c r="S945" s="1"/>
      <c r="U945" s="1"/>
      <c r="V945" s="1"/>
      <c r="W945" s="1"/>
      <c r="Z945" s="1"/>
      <c r="AA945" s="1"/>
      <c r="AC945" s="1"/>
    </row>
    <row r="946" spans="19:29" ht="15.75" customHeight="1">
      <c r="S946" s="1"/>
      <c r="U946" s="1"/>
      <c r="V946" s="1"/>
      <c r="W946" s="1"/>
      <c r="Z946" s="1"/>
      <c r="AA946" s="1"/>
      <c r="AC946" s="1"/>
    </row>
    <row r="947" spans="19:29" ht="15.75" customHeight="1">
      <c r="S947" s="1"/>
      <c r="U947" s="1"/>
      <c r="V947" s="1"/>
      <c r="W947" s="1"/>
      <c r="Z947" s="1"/>
      <c r="AA947" s="1"/>
      <c r="AC947" s="1"/>
    </row>
    <row r="948" spans="19:29" ht="15.75" customHeight="1">
      <c r="S948" s="1"/>
      <c r="U948" s="1"/>
      <c r="V948" s="1"/>
      <c r="W948" s="1"/>
      <c r="Z948" s="1"/>
      <c r="AA948" s="1"/>
      <c r="AC948" s="1"/>
    </row>
    <row r="949" spans="19:29" ht="15.75" customHeight="1">
      <c r="S949" s="1"/>
      <c r="U949" s="1"/>
      <c r="V949" s="1"/>
      <c r="W949" s="1"/>
      <c r="Z949" s="1"/>
      <c r="AA949" s="1"/>
      <c r="AC949" s="1"/>
    </row>
    <row r="950" spans="19:29" ht="15.75" customHeight="1">
      <c r="S950" s="1"/>
      <c r="U950" s="1"/>
      <c r="V950" s="1"/>
      <c r="W950" s="1"/>
      <c r="Z950" s="1"/>
      <c r="AA950" s="1"/>
      <c r="AC950" s="1"/>
    </row>
    <row r="951" spans="19:29" ht="15.75" customHeight="1">
      <c r="S951" s="1"/>
      <c r="U951" s="1"/>
      <c r="V951" s="1"/>
      <c r="W951" s="1"/>
      <c r="Z951" s="1"/>
      <c r="AA951" s="1"/>
      <c r="AC951" s="1"/>
    </row>
    <row r="952" spans="19:29" ht="15.75" customHeight="1">
      <c r="S952" s="1"/>
      <c r="U952" s="1"/>
      <c r="V952" s="1"/>
      <c r="W952" s="1"/>
      <c r="Z952" s="1"/>
      <c r="AA952" s="1"/>
      <c r="AC952" s="1"/>
    </row>
    <row r="953" spans="19:29" ht="15.75" customHeight="1">
      <c r="S953" s="1"/>
      <c r="U953" s="1"/>
      <c r="V953" s="1"/>
      <c r="W953" s="1"/>
      <c r="Z953" s="1"/>
      <c r="AA953" s="1"/>
      <c r="AC953" s="1"/>
    </row>
    <row r="954" spans="19:29" ht="15.75" customHeight="1">
      <c r="S954" s="1"/>
      <c r="U954" s="1"/>
      <c r="V954" s="1"/>
      <c r="W954" s="1"/>
      <c r="Z954" s="1"/>
      <c r="AA954" s="1"/>
      <c r="AC954" s="1"/>
    </row>
    <row r="955" spans="19:29" ht="15.75" customHeight="1">
      <c r="S955" s="1"/>
      <c r="U955" s="1"/>
      <c r="V955" s="1"/>
      <c r="W955" s="1"/>
      <c r="Z955" s="1"/>
      <c r="AA955" s="1"/>
      <c r="AC955" s="1"/>
    </row>
    <row r="956" spans="19:29" ht="15.75" customHeight="1">
      <c r="S956" s="1"/>
      <c r="U956" s="1"/>
      <c r="V956" s="1"/>
      <c r="W956" s="1"/>
      <c r="Z956" s="1"/>
      <c r="AA956" s="1"/>
      <c r="AC956" s="1"/>
    </row>
    <row r="957" spans="19:29" ht="15.75" customHeight="1">
      <c r="S957" s="1"/>
      <c r="U957" s="1"/>
      <c r="V957" s="1"/>
      <c r="W957" s="1"/>
      <c r="Z957" s="1"/>
      <c r="AA957" s="1"/>
      <c r="AC957" s="1"/>
    </row>
    <row r="958" spans="19:29" ht="15.75" customHeight="1">
      <c r="S958" s="1"/>
      <c r="U958" s="1"/>
      <c r="V958" s="1"/>
      <c r="W958" s="1"/>
      <c r="Z958" s="1"/>
      <c r="AA958" s="1"/>
      <c r="AC958" s="1"/>
    </row>
    <row r="959" spans="19:29" ht="15.75" customHeight="1">
      <c r="S959" s="1"/>
      <c r="U959" s="1"/>
      <c r="V959" s="1"/>
      <c r="W959" s="1"/>
      <c r="Z959" s="1"/>
      <c r="AA959" s="1"/>
      <c r="AC959" s="1"/>
    </row>
    <row r="960" spans="19:29" ht="15.75" customHeight="1">
      <c r="S960" s="1"/>
      <c r="U960" s="1"/>
      <c r="V960" s="1"/>
      <c r="W960" s="1"/>
      <c r="Z960" s="1"/>
      <c r="AA960" s="1"/>
      <c r="AC960" s="1"/>
    </row>
    <row r="961" spans="19:29" ht="15.75" customHeight="1">
      <c r="S961" s="1"/>
      <c r="U961" s="1"/>
      <c r="V961" s="1"/>
      <c r="W961" s="1"/>
      <c r="Z961" s="1"/>
      <c r="AA961" s="1"/>
      <c r="AC961" s="1"/>
    </row>
    <row r="962" spans="19:29" ht="15.75" customHeight="1">
      <c r="S962" s="1"/>
      <c r="U962" s="1"/>
      <c r="V962" s="1"/>
      <c r="W962" s="1"/>
      <c r="Z962" s="1"/>
      <c r="AA962" s="1"/>
      <c r="AC962" s="1"/>
    </row>
    <row r="963" spans="19:29" ht="15.75" customHeight="1">
      <c r="S963" s="1"/>
      <c r="U963" s="1"/>
      <c r="V963" s="1"/>
      <c r="W963" s="1"/>
      <c r="Z963" s="1"/>
      <c r="AA963" s="1"/>
      <c r="AC963" s="1"/>
    </row>
    <row r="964" spans="19:29" ht="15.75" customHeight="1">
      <c r="S964" s="1"/>
      <c r="U964" s="1"/>
      <c r="V964" s="1"/>
      <c r="W964" s="1"/>
      <c r="Z964" s="1"/>
      <c r="AA964" s="1"/>
      <c r="AC964" s="1"/>
    </row>
    <row r="965" spans="19:29" ht="15.75" customHeight="1">
      <c r="S965" s="1"/>
      <c r="U965" s="1"/>
      <c r="V965" s="1"/>
      <c r="W965" s="1"/>
      <c r="Z965" s="1"/>
      <c r="AA965" s="1"/>
      <c r="AC965" s="1"/>
    </row>
    <row r="966" spans="19:29" ht="15.75" customHeight="1">
      <c r="S966" s="1"/>
      <c r="U966" s="1"/>
      <c r="V966" s="1"/>
      <c r="W966" s="1"/>
      <c r="Z966" s="1"/>
      <c r="AA966" s="1"/>
      <c r="AC966" s="1"/>
    </row>
    <row r="967" spans="19:29" ht="15.75" customHeight="1">
      <c r="S967" s="1"/>
      <c r="U967" s="1"/>
      <c r="V967" s="1"/>
      <c r="W967" s="1"/>
      <c r="Z967" s="1"/>
      <c r="AA967" s="1"/>
      <c r="AC967" s="1"/>
    </row>
    <row r="968" spans="19:29" ht="15.75" customHeight="1">
      <c r="S968" s="1"/>
      <c r="U968" s="1"/>
      <c r="V968" s="1"/>
      <c r="W968" s="1"/>
      <c r="Z968" s="1"/>
      <c r="AA968" s="1"/>
      <c r="AC968" s="1"/>
    </row>
    <row r="969" spans="19:29" ht="15.75" customHeight="1">
      <c r="S969" s="1"/>
      <c r="U969" s="1"/>
      <c r="V969" s="1"/>
      <c r="W969" s="1"/>
      <c r="Z969" s="1"/>
      <c r="AA969" s="1"/>
      <c r="AC969" s="1"/>
    </row>
    <row r="970" spans="19:29" ht="15.75" customHeight="1">
      <c r="S970" s="1"/>
      <c r="U970" s="1"/>
      <c r="V970" s="1"/>
      <c r="W970" s="1"/>
      <c r="Z970" s="1"/>
      <c r="AA970" s="1"/>
      <c r="AC970" s="1"/>
    </row>
    <row r="971" spans="19:29" ht="15.75" customHeight="1">
      <c r="S971" s="1"/>
      <c r="U971" s="1"/>
      <c r="V971" s="1"/>
      <c r="W971" s="1"/>
      <c r="Z971" s="1"/>
      <c r="AA971" s="1"/>
      <c r="AC971" s="1"/>
    </row>
    <row r="972" spans="19:29" ht="15.75" customHeight="1">
      <c r="S972" s="1"/>
      <c r="U972" s="1"/>
      <c r="V972" s="1"/>
      <c r="W972" s="1"/>
      <c r="Z972" s="1"/>
      <c r="AA972" s="1"/>
      <c r="AC972" s="1"/>
    </row>
    <row r="973" spans="19:29" ht="15.75" customHeight="1">
      <c r="S973" s="1"/>
      <c r="U973" s="1"/>
      <c r="V973" s="1"/>
      <c r="W973" s="1"/>
      <c r="Z973" s="1"/>
      <c r="AA973" s="1"/>
      <c r="AC973" s="1"/>
    </row>
    <row r="974" spans="19:29" ht="15.75" customHeight="1">
      <c r="S974" s="1"/>
      <c r="U974" s="1"/>
      <c r="V974" s="1"/>
      <c r="W974" s="1"/>
      <c r="Z974" s="1"/>
      <c r="AA974" s="1"/>
      <c r="AC974" s="1"/>
    </row>
    <row r="975" spans="19:29" ht="15.75" customHeight="1">
      <c r="S975" s="1"/>
      <c r="U975" s="1"/>
      <c r="V975" s="1"/>
      <c r="W975" s="1"/>
      <c r="Z975" s="1"/>
      <c r="AA975" s="1"/>
      <c r="AC975" s="1"/>
    </row>
    <row r="976" spans="19:29" ht="15.75" customHeight="1">
      <c r="S976" s="1"/>
      <c r="U976" s="1"/>
      <c r="V976" s="1"/>
      <c r="W976" s="1"/>
      <c r="Z976" s="1"/>
      <c r="AA976" s="1"/>
      <c r="AC976" s="1"/>
    </row>
    <row r="977" spans="19:29" ht="15.75" customHeight="1">
      <c r="S977" s="1"/>
      <c r="U977" s="1"/>
      <c r="V977" s="1"/>
      <c r="W977" s="1"/>
      <c r="Z977" s="1"/>
      <c r="AA977" s="1"/>
      <c r="AC977" s="1"/>
    </row>
    <row r="978" spans="19:29" ht="15.75" customHeight="1">
      <c r="S978" s="1"/>
      <c r="U978" s="1"/>
      <c r="V978" s="1"/>
      <c r="W978" s="1"/>
      <c r="Z978" s="1"/>
      <c r="AA978" s="1"/>
      <c r="AC978" s="1"/>
    </row>
    <row r="979" spans="19:29" ht="15.75" customHeight="1">
      <c r="S979" s="1"/>
      <c r="U979" s="1"/>
      <c r="V979" s="1"/>
      <c r="W979" s="1"/>
      <c r="Z979" s="1"/>
      <c r="AA979" s="1"/>
      <c r="AC979" s="1"/>
    </row>
    <row r="980" spans="19:29" ht="15.75" customHeight="1">
      <c r="S980" s="1"/>
      <c r="U980" s="1"/>
      <c r="V980" s="1"/>
      <c r="W980" s="1"/>
      <c r="Z980" s="1"/>
      <c r="AA980" s="1"/>
      <c r="AC980" s="1"/>
    </row>
    <row r="981" spans="19:29" ht="15.75" customHeight="1">
      <c r="S981" s="1"/>
      <c r="U981" s="1"/>
      <c r="V981" s="1"/>
      <c r="W981" s="1"/>
      <c r="Z981" s="1"/>
      <c r="AA981" s="1"/>
      <c r="AC981" s="1"/>
    </row>
    <row r="982" spans="19:29" ht="15.75" customHeight="1">
      <c r="S982" s="1"/>
      <c r="U982" s="1"/>
      <c r="V982" s="1"/>
      <c r="W982" s="1"/>
      <c r="Z982" s="1"/>
      <c r="AA982" s="1"/>
      <c r="AC982" s="1"/>
    </row>
    <row r="983" spans="19:29" ht="15.75" customHeight="1">
      <c r="S983" s="1"/>
      <c r="U983" s="1"/>
      <c r="V983" s="1"/>
      <c r="W983" s="1"/>
      <c r="Z983" s="1"/>
      <c r="AA983" s="1"/>
      <c r="AC983" s="1"/>
    </row>
    <row r="984" spans="19:29" ht="15.75" customHeight="1">
      <c r="S984" s="1"/>
      <c r="U984" s="1"/>
      <c r="V984" s="1"/>
      <c r="W984" s="1"/>
      <c r="Z984" s="1"/>
      <c r="AA984" s="1"/>
      <c r="AC984" s="1"/>
    </row>
    <row r="985" spans="19:29" ht="15.75" customHeight="1">
      <c r="S985" s="1"/>
      <c r="U985" s="1"/>
      <c r="V985" s="1"/>
      <c r="W985" s="1"/>
      <c r="Z985" s="1"/>
      <c r="AA985" s="1"/>
      <c r="AC985" s="1"/>
    </row>
    <row r="986" spans="19:29" ht="15.75" customHeight="1">
      <c r="S986" s="1"/>
      <c r="U986" s="1"/>
      <c r="V986" s="1"/>
      <c r="W986" s="1"/>
      <c r="Z986" s="1"/>
      <c r="AA986" s="1"/>
      <c r="AC986" s="1"/>
    </row>
    <row r="987" spans="19:29" ht="15.75" customHeight="1">
      <c r="S987" s="1"/>
      <c r="U987" s="1"/>
      <c r="V987" s="1"/>
      <c r="W987" s="1"/>
      <c r="Z987" s="1"/>
      <c r="AA987" s="1"/>
      <c r="AC987" s="1"/>
    </row>
    <row r="988" spans="19:29" ht="15.75" customHeight="1">
      <c r="S988" s="1"/>
      <c r="U988" s="1"/>
      <c r="V988" s="1"/>
      <c r="W988" s="1"/>
      <c r="Z988" s="1"/>
      <c r="AA988" s="1"/>
      <c r="AC988" s="1"/>
    </row>
    <row r="989" spans="19:29" ht="15.75" customHeight="1">
      <c r="S989" s="1"/>
      <c r="U989" s="1"/>
      <c r="V989" s="1"/>
      <c r="W989" s="1"/>
      <c r="Z989" s="1"/>
      <c r="AA989" s="1"/>
      <c r="AC989" s="1"/>
    </row>
    <row r="990" spans="19:29" ht="15.75" customHeight="1">
      <c r="S990" s="1"/>
      <c r="U990" s="1"/>
      <c r="V990" s="1"/>
      <c r="W990" s="1"/>
      <c r="Z990" s="1"/>
      <c r="AA990" s="1"/>
      <c r="AC990" s="1"/>
    </row>
    <row r="991" spans="19:29" ht="15.75" customHeight="1">
      <c r="S991" s="1"/>
      <c r="U991" s="1"/>
      <c r="V991" s="1"/>
      <c r="W991" s="1"/>
      <c r="Z991" s="1"/>
      <c r="AA991" s="1"/>
      <c r="AC991" s="1"/>
    </row>
    <row r="992" spans="19:29" ht="15.75" customHeight="1">
      <c r="S992" s="1"/>
      <c r="U992" s="1"/>
      <c r="V992" s="1"/>
      <c r="W992" s="1"/>
      <c r="Z992" s="1"/>
      <c r="AA992" s="1"/>
      <c r="AC992" s="1"/>
    </row>
    <row r="993" spans="19:29" ht="15.75" customHeight="1">
      <c r="S993" s="1"/>
      <c r="U993" s="1"/>
      <c r="V993" s="1"/>
      <c r="W993" s="1"/>
      <c r="Z993" s="1"/>
      <c r="AA993" s="1"/>
      <c r="AC993" s="1"/>
    </row>
    <row r="994" spans="19:29" ht="15.75" customHeight="1">
      <c r="S994" s="1"/>
      <c r="U994" s="1"/>
      <c r="V994" s="1"/>
      <c r="W994" s="1"/>
      <c r="Z994" s="1"/>
      <c r="AA994" s="1"/>
      <c r="AC994" s="1"/>
    </row>
    <row r="995" spans="19:29" ht="15.75" customHeight="1">
      <c r="S995" s="1"/>
      <c r="U995" s="1"/>
      <c r="V995" s="1"/>
      <c r="W995" s="1"/>
      <c r="Z995" s="1"/>
      <c r="AA995" s="1"/>
      <c r="AC995" s="1"/>
    </row>
    <row r="996" spans="19:29" ht="15.75" customHeight="1">
      <c r="S996" s="1"/>
      <c r="U996" s="1"/>
      <c r="V996" s="1"/>
      <c r="W996" s="1"/>
      <c r="Z996" s="1"/>
      <c r="AA996" s="1"/>
      <c r="AC996" s="1"/>
    </row>
    <row r="997" spans="19:29" ht="15.75" customHeight="1">
      <c r="S997" s="1"/>
      <c r="U997" s="1"/>
      <c r="V997" s="1"/>
      <c r="W997" s="1"/>
      <c r="Z997" s="1"/>
      <c r="AA997" s="1"/>
      <c r="AC997" s="1"/>
    </row>
    <row r="998" spans="19:29" ht="15.75" customHeight="1">
      <c r="S998" s="1"/>
      <c r="U998" s="1"/>
      <c r="V998" s="1"/>
      <c r="W998" s="1"/>
      <c r="Z998" s="1"/>
      <c r="AA998" s="1"/>
      <c r="AC998" s="1"/>
    </row>
    <row r="999" spans="19:29" ht="15.75" customHeight="1">
      <c r="S999" s="1"/>
      <c r="U999" s="1"/>
      <c r="V999" s="1"/>
      <c r="W999" s="1"/>
      <c r="Z999" s="1"/>
      <c r="AA999" s="1"/>
      <c r="AC999" s="1"/>
    </row>
    <row r="1000" spans="19:29" ht="15.75" customHeight="1">
      <c r="S1000" s="1"/>
      <c r="U1000" s="1"/>
      <c r="V1000" s="1"/>
      <c r="W1000" s="1"/>
      <c r="Z1000" s="1"/>
      <c r="AA1000" s="1"/>
      <c r="AC1000" s="1"/>
    </row>
    <row r="1001" spans="19:29" ht="15.75" customHeight="1">
      <c r="S1001" s="1"/>
      <c r="U1001" s="1"/>
      <c r="V1001" s="1"/>
      <c r="W1001" s="1"/>
      <c r="Z1001" s="1"/>
      <c r="AA1001" s="1"/>
      <c r="AC1001" s="1"/>
    </row>
    <row r="1002" spans="19:29" ht="15.75" customHeight="1">
      <c r="S1002" s="1"/>
      <c r="U1002" s="1"/>
      <c r="V1002" s="1"/>
      <c r="W1002" s="1"/>
      <c r="Z1002" s="1"/>
      <c r="AA1002" s="1"/>
      <c r="AC1002" s="1"/>
    </row>
  </sheetData>
  <mergeCells count="7">
    <mergeCell ref="E7:E10"/>
    <mergeCell ref="F7:F10"/>
    <mergeCell ref="B2:C2"/>
    <mergeCell ref="B3:C3"/>
    <mergeCell ref="B7:B10"/>
    <mergeCell ref="C7:C10"/>
    <mergeCell ref="D7:D10"/>
  </mergeCells>
  <pageMargins left="0.7" right="0.7" top="0.75" bottom="0.75" header="0" footer="0"/>
  <pageSetup orientation="landscape"/>
  <ignoredErrors>
    <ignoredError sqref="E14:F30 F62:F64" formula="1"/>
    <ignoredError sqref="B14:D30" numberStoredAsText="1" formula="1"/>
    <ignoredError sqref="B12:D13 B32:D75" numberStoredAsText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000"/>
  <sheetViews>
    <sheetView workbookViewId="0">
      <selection activeCell="H14" sqref="H14"/>
    </sheetView>
  </sheetViews>
  <sheetFormatPr baseColWidth="10" defaultColWidth="14.42578125" defaultRowHeight="15" customHeight="1"/>
  <cols>
    <col min="1" max="1" width="2.140625" customWidth="1"/>
    <col min="2" max="2" width="4.28515625" customWidth="1"/>
    <col min="3" max="3" width="5.42578125" customWidth="1"/>
    <col min="4" max="4" width="5" customWidth="1"/>
    <col min="5" max="5" width="60.5703125" customWidth="1"/>
    <col min="6" max="6" width="12.5703125" customWidth="1"/>
    <col min="7" max="9" width="13.7109375" customWidth="1"/>
    <col min="10" max="10" width="16.140625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0">
      <c r="A2" s="1"/>
      <c r="B2" s="313"/>
      <c r="C2" s="314"/>
      <c r="D2" s="1"/>
      <c r="E2" s="315" t="s">
        <v>0</v>
      </c>
      <c r="F2" s="314"/>
      <c r="G2" s="314"/>
      <c r="H2" s="1"/>
      <c r="I2" s="4"/>
      <c r="J2" s="14"/>
      <c r="K2" s="1"/>
      <c r="L2" s="1"/>
      <c r="M2" s="1"/>
    </row>
    <row r="3" spans="1:20">
      <c r="A3" s="1"/>
      <c r="B3" s="313"/>
      <c r="C3" s="314"/>
      <c r="D3" s="1"/>
      <c r="E3" s="316" t="s">
        <v>106</v>
      </c>
      <c r="F3" s="314"/>
      <c r="G3" s="314"/>
      <c r="H3" s="13"/>
      <c r="I3" s="4"/>
      <c r="J3" s="14"/>
      <c r="K3" s="1"/>
      <c r="L3" s="1"/>
      <c r="M3" s="1"/>
    </row>
    <row r="4" spans="1:20">
      <c r="A4" s="1"/>
      <c r="B4" s="1"/>
      <c r="C4" s="1"/>
      <c r="D4" s="1"/>
      <c r="E4" s="316" t="s">
        <v>2</v>
      </c>
      <c r="F4" s="314"/>
      <c r="G4" s="314"/>
      <c r="H4" s="1"/>
      <c r="I4" s="1"/>
      <c r="J4" s="14"/>
      <c r="K4" s="1"/>
      <c r="L4" s="1"/>
      <c r="M4" s="1"/>
    </row>
    <row r="5" spans="1:20">
      <c r="A5" s="1"/>
      <c r="B5" s="1"/>
      <c r="C5" s="6"/>
      <c r="D5" s="6"/>
      <c r="E5" s="315" t="s">
        <v>212</v>
      </c>
      <c r="F5" s="314"/>
      <c r="G5" s="314"/>
      <c r="H5" s="314"/>
      <c r="I5" s="1"/>
      <c r="J5" s="14"/>
      <c r="K5" s="1"/>
      <c r="L5" s="1"/>
      <c r="M5" s="1"/>
    </row>
    <row r="6" spans="1:20" ht="15.75" customHeight="1">
      <c r="A6" s="1"/>
      <c r="B6" s="1"/>
      <c r="C6" s="1"/>
      <c r="D6" s="1"/>
      <c r="E6" s="1"/>
      <c r="F6" s="1"/>
      <c r="G6" s="13">
        <f t="shared" ref="G6:H6" si="0">+G14-G8</f>
        <v>0</v>
      </c>
      <c r="H6" s="3">
        <f t="shared" si="0"/>
        <v>0</v>
      </c>
      <c r="I6" s="1"/>
      <c r="J6" s="14"/>
      <c r="K6" s="1"/>
      <c r="L6" s="1"/>
      <c r="M6" s="1"/>
    </row>
    <row r="7" spans="1:20" ht="33" customHeight="1">
      <c r="A7" s="1"/>
      <c r="B7" s="135" t="s">
        <v>4</v>
      </c>
      <c r="C7" s="135" t="s">
        <v>107</v>
      </c>
      <c r="D7" s="135" t="s">
        <v>5</v>
      </c>
      <c r="E7" s="136" t="s">
        <v>6</v>
      </c>
      <c r="F7" s="137" t="s">
        <v>7</v>
      </c>
      <c r="G7" s="138" t="s">
        <v>8</v>
      </c>
      <c r="H7" s="139" t="s">
        <v>9</v>
      </c>
      <c r="I7" s="140" t="s">
        <v>10</v>
      </c>
      <c r="J7" s="14"/>
      <c r="K7" s="1"/>
      <c r="L7" s="1"/>
      <c r="M7" s="1"/>
    </row>
    <row r="8" spans="1:20" ht="15.75" customHeight="1">
      <c r="A8" s="1"/>
      <c r="B8" s="135"/>
      <c r="C8" s="135"/>
      <c r="D8" s="135"/>
      <c r="E8" s="141" t="s">
        <v>11</v>
      </c>
      <c r="F8" s="142">
        <f>+F11+F13</f>
        <v>7798353</v>
      </c>
      <c r="G8" s="143">
        <f>+G11+G13+G9</f>
        <v>-534055</v>
      </c>
      <c r="H8" s="144">
        <f>+F8+G8-H30</f>
        <v>7264298</v>
      </c>
      <c r="I8" s="145">
        <f t="shared" ref="I8:I30" si="1">IFERROR(H8/F8-1,"0,00%")</f>
        <v>-6.8483050203036466E-2</v>
      </c>
      <c r="J8" s="146"/>
      <c r="K8" s="1"/>
      <c r="L8" s="1"/>
      <c r="M8" s="1"/>
    </row>
    <row r="9" spans="1:20" ht="27" customHeight="1">
      <c r="A9" s="1"/>
      <c r="B9" s="354" t="s">
        <v>25</v>
      </c>
      <c r="C9" s="354"/>
      <c r="D9" s="354"/>
      <c r="E9" s="355" t="s">
        <v>213</v>
      </c>
      <c r="F9" s="330">
        <v>0</v>
      </c>
      <c r="G9" s="331">
        <f>+G10</f>
        <v>465</v>
      </c>
      <c r="H9" s="332">
        <f t="shared" ref="H9:H30" si="2">+F9+G9</f>
        <v>465</v>
      </c>
      <c r="I9" s="333" t="str">
        <f t="shared" si="1"/>
        <v>0,00%</v>
      </c>
      <c r="J9" s="146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30" customHeight="1">
      <c r="A10" s="1"/>
      <c r="B10" s="354"/>
      <c r="C10" s="356" t="s">
        <v>16</v>
      </c>
      <c r="D10" s="354"/>
      <c r="E10" s="357" t="s">
        <v>214</v>
      </c>
      <c r="F10" s="330">
        <v>0</v>
      </c>
      <c r="G10" s="334">
        <f>+'Decretos 050502'!F13</f>
        <v>465</v>
      </c>
      <c r="H10" s="335">
        <f t="shared" si="2"/>
        <v>465</v>
      </c>
      <c r="I10" s="336" t="str">
        <f t="shared" si="1"/>
        <v>0,00%</v>
      </c>
      <c r="J10" s="146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>
      <c r="A11" s="1"/>
      <c r="B11" s="354" t="s">
        <v>33</v>
      </c>
      <c r="C11" s="354" t="s">
        <v>13</v>
      </c>
      <c r="D11" s="354" t="s">
        <v>14</v>
      </c>
      <c r="E11" s="358" t="s">
        <v>34</v>
      </c>
      <c r="F11" s="337">
        <f t="shared" ref="F11:G11" si="3">+F12</f>
        <v>7798343</v>
      </c>
      <c r="G11" s="338">
        <f t="shared" si="3"/>
        <v>-582323</v>
      </c>
      <c r="H11" s="332">
        <f t="shared" si="2"/>
        <v>7216020</v>
      </c>
      <c r="I11" s="333">
        <f t="shared" si="1"/>
        <v>-7.4672658024916294E-2</v>
      </c>
      <c r="J11" s="146"/>
      <c r="K11" s="1"/>
      <c r="L11" s="1"/>
      <c r="M11" s="1"/>
    </row>
    <row r="12" spans="1:20" ht="15" customHeight="1">
      <c r="A12" s="1"/>
      <c r="B12" s="356" t="s">
        <v>20</v>
      </c>
      <c r="C12" s="356" t="s">
        <v>27</v>
      </c>
      <c r="D12" s="356" t="s">
        <v>14</v>
      </c>
      <c r="E12" s="359" t="s">
        <v>35</v>
      </c>
      <c r="F12" s="339">
        <v>7798343</v>
      </c>
      <c r="G12" s="339">
        <f>+'Decretos 050502'!F16</f>
        <v>-582323</v>
      </c>
      <c r="H12" s="335">
        <f t="shared" si="2"/>
        <v>7216020</v>
      </c>
      <c r="I12" s="336">
        <f t="shared" si="1"/>
        <v>-7.4672658024916294E-2</v>
      </c>
      <c r="J12" s="14"/>
      <c r="K12" s="1"/>
      <c r="L12" s="1"/>
      <c r="M12" s="1"/>
    </row>
    <row r="13" spans="1:20" ht="15" customHeight="1">
      <c r="A13" s="1"/>
      <c r="B13" s="354" t="s">
        <v>46</v>
      </c>
      <c r="C13" s="354" t="s">
        <v>13</v>
      </c>
      <c r="D13" s="354" t="s">
        <v>14</v>
      </c>
      <c r="E13" s="358" t="s">
        <v>47</v>
      </c>
      <c r="F13" s="340">
        <v>10</v>
      </c>
      <c r="G13" s="341">
        <f>+'Decretos 050502'!F17</f>
        <v>47803</v>
      </c>
      <c r="H13" s="332">
        <f t="shared" si="2"/>
        <v>47813</v>
      </c>
      <c r="I13" s="333">
        <f t="shared" si="1"/>
        <v>4780.3</v>
      </c>
      <c r="J13" s="147"/>
      <c r="K13" s="1"/>
      <c r="L13" s="1"/>
      <c r="M13" s="1"/>
    </row>
    <row r="14" spans="1:20" ht="15" customHeight="1">
      <c r="A14" s="1"/>
      <c r="B14" s="360"/>
      <c r="C14" s="360"/>
      <c r="D14" s="360"/>
      <c r="E14" s="361" t="s">
        <v>48</v>
      </c>
      <c r="F14" s="148">
        <f>+F15+F25+F28</f>
        <v>7798353</v>
      </c>
      <c r="G14" s="342">
        <f>+G15+G25+G28+G30+G23</f>
        <v>-534055</v>
      </c>
      <c r="H14" s="343">
        <f t="shared" si="2"/>
        <v>7264298</v>
      </c>
      <c r="I14" s="344">
        <f t="shared" si="1"/>
        <v>-6.8483050203036466E-2</v>
      </c>
      <c r="J14" s="149"/>
      <c r="K14" s="3"/>
      <c r="L14" s="1"/>
      <c r="M14" s="1"/>
    </row>
    <row r="15" spans="1:20" ht="15" customHeight="1">
      <c r="A15" s="1"/>
      <c r="B15" s="354" t="s">
        <v>55</v>
      </c>
      <c r="C15" s="354" t="s">
        <v>13</v>
      </c>
      <c r="D15" s="362" t="s">
        <v>14</v>
      </c>
      <c r="E15" s="358" t="s">
        <v>15</v>
      </c>
      <c r="F15" s="150">
        <f>+F18+F16</f>
        <v>6614118</v>
      </c>
      <c r="G15" s="345">
        <f>+G18</f>
        <v>-1048660</v>
      </c>
      <c r="H15" s="346">
        <f t="shared" si="2"/>
        <v>5565458</v>
      </c>
      <c r="I15" s="333">
        <f t="shared" si="1"/>
        <v>-0.15854872864378888</v>
      </c>
      <c r="J15" s="14"/>
      <c r="K15" s="1"/>
      <c r="L15" s="1"/>
      <c r="M15" s="1"/>
    </row>
    <row r="16" spans="1:20" ht="15" customHeight="1">
      <c r="A16" s="1"/>
      <c r="B16" s="354"/>
      <c r="C16" s="354" t="s">
        <v>16</v>
      </c>
      <c r="D16" s="362"/>
      <c r="E16" s="358" t="s">
        <v>215</v>
      </c>
      <c r="F16" s="148">
        <f t="shared" ref="F16:G16" si="4">+F17</f>
        <v>192906</v>
      </c>
      <c r="G16" s="330">
        <f t="shared" si="4"/>
        <v>0</v>
      </c>
      <c r="H16" s="337">
        <f t="shared" si="2"/>
        <v>192906</v>
      </c>
      <c r="I16" s="336">
        <f t="shared" si="1"/>
        <v>0</v>
      </c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8.5" customHeight="1">
      <c r="A17" s="1" t="s">
        <v>216</v>
      </c>
      <c r="B17" s="354"/>
      <c r="C17" s="354"/>
      <c r="D17" s="363" t="s">
        <v>217</v>
      </c>
      <c r="E17" s="364" t="s">
        <v>218</v>
      </c>
      <c r="F17" s="151">
        <v>192906</v>
      </c>
      <c r="G17" s="330">
        <v>0</v>
      </c>
      <c r="H17" s="347">
        <f t="shared" si="2"/>
        <v>192906</v>
      </c>
      <c r="I17" s="336">
        <f t="shared" si="1"/>
        <v>0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>
      <c r="A18" s="1"/>
      <c r="B18" s="356" t="s">
        <v>20</v>
      </c>
      <c r="C18" s="356" t="s">
        <v>36</v>
      </c>
      <c r="D18" s="363" t="s">
        <v>14</v>
      </c>
      <c r="E18" s="359" t="s">
        <v>219</v>
      </c>
      <c r="F18" s="151">
        <f t="shared" ref="F18:G18" si="5">SUM(F19:F22)</f>
        <v>6421212</v>
      </c>
      <c r="G18" s="345">
        <f t="shared" si="5"/>
        <v>-1048660</v>
      </c>
      <c r="H18" s="347">
        <f t="shared" si="2"/>
        <v>5372552</v>
      </c>
      <c r="I18" s="336">
        <f t="shared" si="1"/>
        <v>-0.16331184829281453</v>
      </c>
      <c r="J18" s="14"/>
      <c r="K18" s="1"/>
      <c r="L18" s="1"/>
      <c r="M18" s="1"/>
    </row>
    <row r="19" spans="1:20" ht="15" customHeight="1">
      <c r="A19" s="1"/>
      <c r="B19" s="356" t="s">
        <v>20</v>
      </c>
      <c r="C19" s="356" t="s">
        <v>13</v>
      </c>
      <c r="D19" s="363" t="s">
        <v>220</v>
      </c>
      <c r="E19" s="359" t="s">
        <v>221</v>
      </c>
      <c r="F19" s="152">
        <v>1534002</v>
      </c>
      <c r="G19" s="348">
        <f>+'Decretos 050502'!F21</f>
        <v>-52000</v>
      </c>
      <c r="H19" s="347">
        <f t="shared" si="2"/>
        <v>1482002</v>
      </c>
      <c r="I19" s="336">
        <f t="shared" si="1"/>
        <v>-3.3898260888838516E-2</v>
      </c>
      <c r="J19" s="14"/>
      <c r="K19" s="13"/>
      <c r="L19" s="1"/>
      <c r="M19" s="1"/>
    </row>
    <row r="20" spans="1:20" ht="15" customHeight="1">
      <c r="A20" s="1"/>
      <c r="B20" s="356" t="s">
        <v>20</v>
      </c>
      <c r="C20" s="356" t="s">
        <v>13</v>
      </c>
      <c r="D20" s="363" t="s">
        <v>222</v>
      </c>
      <c r="E20" s="359" t="s">
        <v>223</v>
      </c>
      <c r="F20" s="152">
        <v>2696418</v>
      </c>
      <c r="G20" s="348">
        <f>+'Decretos 050502'!F23</f>
        <v>-615677</v>
      </c>
      <c r="H20" s="347">
        <f t="shared" si="2"/>
        <v>2080741</v>
      </c>
      <c r="I20" s="336">
        <f t="shared" si="1"/>
        <v>-0.22833143822656576</v>
      </c>
      <c r="J20" s="14"/>
      <c r="K20" s="1"/>
      <c r="L20" s="1"/>
      <c r="M20" s="1"/>
    </row>
    <row r="21" spans="1:20" ht="15" customHeight="1">
      <c r="A21" s="1"/>
      <c r="B21" s="356"/>
      <c r="C21" s="356"/>
      <c r="D21" s="363" t="s">
        <v>224</v>
      </c>
      <c r="E21" s="359" t="s">
        <v>225</v>
      </c>
      <c r="F21" s="152">
        <v>58398</v>
      </c>
      <c r="G21" s="348">
        <v>0</v>
      </c>
      <c r="H21" s="347">
        <f t="shared" si="2"/>
        <v>58398</v>
      </c>
      <c r="I21" s="336">
        <f t="shared" si="1"/>
        <v>0</v>
      </c>
      <c r="J21" s="14"/>
      <c r="K21" s="1"/>
      <c r="L21" s="1"/>
      <c r="M21" s="1"/>
    </row>
    <row r="22" spans="1:20" ht="15" customHeight="1">
      <c r="A22" s="1"/>
      <c r="B22" s="356" t="s">
        <v>20</v>
      </c>
      <c r="C22" s="356" t="s">
        <v>13</v>
      </c>
      <c r="D22" s="363" t="s">
        <v>226</v>
      </c>
      <c r="E22" s="359" t="s">
        <v>227</v>
      </c>
      <c r="F22" s="152">
        <v>2132394</v>
      </c>
      <c r="G22" s="345">
        <f>+'Decretos 050502'!F24</f>
        <v>-380983</v>
      </c>
      <c r="H22" s="347">
        <f t="shared" si="2"/>
        <v>1751411</v>
      </c>
      <c r="I22" s="336">
        <f t="shared" si="1"/>
        <v>-0.17866444944039417</v>
      </c>
      <c r="J22" s="14"/>
      <c r="K22" s="13"/>
      <c r="L22" s="1"/>
      <c r="M22" s="1"/>
    </row>
    <row r="23" spans="1:20" ht="15" customHeight="1">
      <c r="A23" s="1"/>
      <c r="B23" s="354" t="s">
        <v>83</v>
      </c>
      <c r="C23" s="356"/>
      <c r="D23" s="363"/>
      <c r="E23" s="358" t="s">
        <v>206</v>
      </c>
      <c r="F23" s="148">
        <v>0</v>
      </c>
      <c r="G23" s="452">
        <f>+G24</f>
        <v>47803</v>
      </c>
      <c r="H23" s="453">
        <f t="shared" si="2"/>
        <v>47803</v>
      </c>
      <c r="I23" s="333" t="str">
        <f t="shared" si="1"/>
        <v>0,00%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>
      <c r="A24" s="1"/>
      <c r="B24" s="354"/>
      <c r="C24" s="356" t="s">
        <v>85</v>
      </c>
      <c r="D24" s="363"/>
      <c r="E24" s="359" t="s">
        <v>206</v>
      </c>
      <c r="F24" s="148"/>
      <c r="G24" s="452">
        <f>+'Decretos 050502'!F26</f>
        <v>47803</v>
      </c>
      <c r="H24" s="453">
        <f t="shared" si="2"/>
        <v>47803</v>
      </c>
      <c r="I24" s="336" t="str">
        <f t="shared" si="1"/>
        <v>0,00%</v>
      </c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>
      <c r="A25" s="1"/>
      <c r="B25" s="354" t="s">
        <v>228</v>
      </c>
      <c r="C25" s="354" t="s">
        <v>13</v>
      </c>
      <c r="D25" s="362" t="s">
        <v>14</v>
      </c>
      <c r="E25" s="358" t="s">
        <v>229</v>
      </c>
      <c r="F25" s="148">
        <f t="shared" ref="F25:G25" si="6">+F26</f>
        <v>1184225</v>
      </c>
      <c r="G25" s="349">
        <f t="shared" si="6"/>
        <v>-229638</v>
      </c>
      <c r="H25" s="337">
        <f t="shared" si="2"/>
        <v>954587</v>
      </c>
      <c r="I25" s="333">
        <f t="shared" si="1"/>
        <v>-0.19391416327133781</v>
      </c>
      <c r="J25" s="14"/>
      <c r="K25" s="1"/>
      <c r="L25" s="1"/>
      <c r="M25" s="1"/>
    </row>
    <row r="26" spans="1:20" ht="15" customHeight="1">
      <c r="A26" s="1"/>
      <c r="B26" s="356" t="s">
        <v>20</v>
      </c>
      <c r="C26" s="356" t="s">
        <v>36</v>
      </c>
      <c r="D26" s="363" t="s">
        <v>14</v>
      </c>
      <c r="E26" s="359" t="s">
        <v>62</v>
      </c>
      <c r="F26" s="151">
        <f t="shared" ref="F26:G26" si="7">+F27</f>
        <v>1184225</v>
      </c>
      <c r="G26" s="349">
        <f t="shared" si="7"/>
        <v>-229638</v>
      </c>
      <c r="H26" s="347">
        <f t="shared" si="2"/>
        <v>954587</v>
      </c>
      <c r="I26" s="336">
        <f t="shared" si="1"/>
        <v>-0.19391416327133781</v>
      </c>
      <c r="J26" s="14"/>
      <c r="K26" s="1"/>
      <c r="L26" s="1"/>
      <c r="M26" s="1"/>
    </row>
    <row r="27" spans="1:20" ht="15" customHeight="1">
      <c r="A27" s="1"/>
      <c r="B27" s="356" t="s">
        <v>20</v>
      </c>
      <c r="C27" s="356" t="s">
        <v>13</v>
      </c>
      <c r="D27" s="363" t="s">
        <v>226</v>
      </c>
      <c r="E27" s="359" t="s">
        <v>227</v>
      </c>
      <c r="F27" s="152">
        <v>1184225</v>
      </c>
      <c r="G27" s="349">
        <f>'Decretos 050502'!F29</f>
        <v>-229638</v>
      </c>
      <c r="H27" s="347">
        <f t="shared" si="2"/>
        <v>954587</v>
      </c>
      <c r="I27" s="336">
        <f t="shared" si="1"/>
        <v>-0.19391416327133781</v>
      </c>
      <c r="J27" s="14"/>
      <c r="K27" s="1"/>
      <c r="L27" s="1"/>
      <c r="M27" s="1"/>
    </row>
    <row r="28" spans="1:20" ht="15" customHeight="1">
      <c r="A28" s="1"/>
      <c r="B28" s="354" t="s">
        <v>96</v>
      </c>
      <c r="C28" s="354" t="s">
        <v>13</v>
      </c>
      <c r="D28" s="362" t="s">
        <v>14</v>
      </c>
      <c r="E28" s="358" t="s">
        <v>97</v>
      </c>
      <c r="F28" s="148">
        <f t="shared" ref="F28:G28" si="8">+F29</f>
        <v>10</v>
      </c>
      <c r="G28" s="350">
        <f t="shared" si="8"/>
        <v>696440</v>
      </c>
      <c r="H28" s="337">
        <f t="shared" si="2"/>
        <v>696450</v>
      </c>
      <c r="I28" s="333">
        <f t="shared" si="1"/>
        <v>69644</v>
      </c>
      <c r="J28" s="14"/>
      <c r="K28" s="1"/>
      <c r="L28" s="1"/>
      <c r="M28" s="1"/>
    </row>
    <row r="29" spans="1:20" ht="15.75" customHeight="1">
      <c r="A29" s="1"/>
      <c r="B29" s="354"/>
      <c r="C29" s="356" t="s">
        <v>102</v>
      </c>
      <c r="D29" s="362"/>
      <c r="E29" s="359" t="s">
        <v>230</v>
      </c>
      <c r="F29" s="151">
        <v>10</v>
      </c>
      <c r="G29" s="345">
        <f>+'Decretos 050502'!F31</f>
        <v>696440</v>
      </c>
      <c r="H29" s="347">
        <f t="shared" si="2"/>
        <v>696450</v>
      </c>
      <c r="I29" s="336">
        <f t="shared" si="1"/>
        <v>69644</v>
      </c>
      <c r="J29" s="14"/>
      <c r="K29" s="1"/>
      <c r="L29" s="1"/>
      <c r="M29" s="1"/>
    </row>
    <row r="30" spans="1:20" ht="15.75" customHeight="1">
      <c r="A30" s="1"/>
      <c r="B30" s="365" t="s">
        <v>104</v>
      </c>
      <c r="C30" s="366"/>
      <c r="D30" s="367" t="s">
        <v>14</v>
      </c>
      <c r="E30" s="368" t="s">
        <v>231</v>
      </c>
      <c r="F30" s="153">
        <v>0</v>
      </c>
      <c r="G30" s="351">
        <f>+'Decretos 050502'!F32</f>
        <v>0</v>
      </c>
      <c r="H30" s="352">
        <f t="shared" si="2"/>
        <v>0</v>
      </c>
      <c r="I30" s="353" t="str">
        <f t="shared" si="1"/>
        <v>0,00%</v>
      </c>
      <c r="J30" s="14"/>
      <c r="K30" s="1"/>
      <c r="L30" s="1"/>
      <c r="M30" s="1"/>
    </row>
    <row r="31" spans="1:20" ht="15.75" customHeight="1">
      <c r="A31" s="1"/>
      <c r="B31" s="1"/>
      <c r="C31" s="2"/>
      <c r="D31" s="154"/>
      <c r="E31" s="2"/>
      <c r="F31" s="3"/>
      <c r="G31" s="3"/>
      <c r="H31" s="3"/>
      <c r="I31" s="155"/>
      <c r="J31" s="14"/>
      <c r="K31" s="1"/>
      <c r="L31" s="1"/>
      <c r="M31" s="1"/>
    </row>
    <row r="32" spans="1:20" ht="15.75" customHeight="1">
      <c r="B32" s="2"/>
      <c r="D32" s="1"/>
      <c r="H32" s="1"/>
      <c r="J32" s="14"/>
      <c r="K32" s="1"/>
      <c r="L32" s="1"/>
      <c r="M32" s="1"/>
    </row>
    <row r="33" spans="4:13" ht="15.75" customHeight="1">
      <c r="D33" s="1"/>
      <c r="H33" s="1"/>
      <c r="J33" s="14"/>
      <c r="K33" s="1"/>
      <c r="L33" s="1"/>
      <c r="M33" s="1"/>
    </row>
    <row r="34" spans="4:13" ht="15.75" customHeight="1">
      <c r="D34" s="1"/>
      <c r="H34" s="1"/>
      <c r="J34" s="14"/>
      <c r="K34" s="1"/>
      <c r="L34" s="1"/>
      <c r="M34" s="1"/>
    </row>
    <row r="35" spans="4:13" ht="15.75" customHeight="1">
      <c r="D35" s="1"/>
      <c r="H35" s="1"/>
      <c r="J35" s="14"/>
      <c r="K35" s="1"/>
      <c r="L35" s="1"/>
      <c r="M35" s="1"/>
    </row>
    <row r="36" spans="4:13" ht="15.75" customHeight="1">
      <c r="D36" s="1"/>
      <c r="H36" s="1"/>
      <c r="J36" s="14"/>
      <c r="K36" s="1"/>
      <c r="L36" s="1"/>
      <c r="M36" s="1"/>
    </row>
    <row r="37" spans="4:13" ht="15.75" customHeight="1">
      <c r="D37" s="1"/>
      <c r="H37" s="1"/>
      <c r="J37" s="14"/>
      <c r="K37" s="1"/>
      <c r="L37" s="1"/>
      <c r="M37" s="1"/>
    </row>
    <row r="38" spans="4:13" ht="15.75" customHeight="1">
      <c r="D38" s="1"/>
      <c r="H38" s="1"/>
      <c r="J38" s="14"/>
      <c r="K38" s="1"/>
      <c r="L38" s="1"/>
      <c r="M38" s="1"/>
    </row>
    <row r="39" spans="4:13" ht="15.75" customHeight="1">
      <c r="D39" s="1"/>
      <c r="H39" s="1"/>
      <c r="J39" s="14"/>
      <c r="K39" s="1"/>
      <c r="L39" s="1"/>
      <c r="M39" s="1"/>
    </row>
    <row r="40" spans="4:13" ht="15.75" customHeight="1">
      <c r="D40" s="1"/>
      <c r="H40" s="1"/>
      <c r="J40" s="14"/>
      <c r="K40" s="1"/>
      <c r="L40" s="1"/>
      <c r="M40" s="1"/>
    </row>
    <row r="41" spans="4:13" ht="15.75" customHeight="1">
      <c r="D41" s="1"/>
      <c r="H41" s="1"/>
      <c r="J41" s="14"/>
      <c r="K41" s="1"/>
      <c r="L41" s="1"/>
      <c r="M41" s="1"/>
    </row>
    <row r="42" spans="4:13" ht="15.75" customHeight="1">
      <c r="D42" s="1"/>
      <c r="H42" s="1"/>
      <c r="J42" s="14"/>
      <c r="K42" s="1"/>
      <c r="L42" s="1"/>
      <c r="M42" s="1"/>
    </row>
    <row r="43" spans="4:13" ht="15.75" customHeight="1">
      <c r="D43" s="1"/>
      <c r="H43" s="1"/>
      <c r="J43" s="14"/>
      <c r="K43" s="1"/>
      <c r="L43" s="1"/>
      <c r="M43" s="1"/>
    </row>
    <row r="44" spans="4:13" ht="15.75" customHeight="1">
      <c r="D44" s="1"/>
      <c r="H44" s="1"/>
      <c r="J44" s="14"/>
      <c r="K44" s="1"/>
      <c r="L44" s="1"/>
      <c r="M44" s="1"/>
    </row>
    <row r="45" spans="4:13" ht="15.75" customHeight="1">
      <c r="D45" s="1"/>
      <c r="H45" s="1"/>
      <c r="J45" s="14"/>
      <c r="K45" s="1"/>
      <c r="L45" s="1"/>
      <c r="M45" s="1"/>
    </row>
    <row r="46" spans="4:13" ht="15.75" customHeight="1">
      <c r="D46" s="1"/>
      <c r="H46" s="1"/>
      <c r="J46" s="14"/>
      <c r="K46" s="1"/>
      <c r="L46" s="1"/>
      <c r="M46" s="1"/>
    </row>
    <row r="47" spans="4:13" ht="15.75" customHeight="1">
      <c r="D47" s="1"/>
      <c r="H47" s="1"/>
      <c r="J47" s="14"/>
      <c r="K47" s="1"/>
      <c r="L47" s="1"/>
      <c r="M47" s="1"/>
    </row>
    <row r="48" spans="4:13" ht="15.75" customHeight="1">
      <c r="D48" s="1"/>
      <c r="H48" s="1"/>
      <c r="J48" s="14"/>
      <c r="K48" s="1"/>
      <c r="L48" s="1"/>
      <c r="M48" s="1"/>
    </row>
    <row r="49" spans="4:13" ht="15.75" customHeight="1">
      <c r="D49" s="1"/>
      <c r="H49" s="1"/>
      <c r="J49" s="14"/>
      <c r="K49" s="1"/>
      <c r="L49" s="1"/>
      <c r="M49" s="1"/>
    </row>
    <row r="50" spans="4:13" ht="15.75" customHeight="1">
      <c r="D50" s="1"/>
      <c r="H50" s="1"/>
      <c r="J50" s="14"/>
      <c r="K50" s="1"/>
      <c r="L50" s="1"/>
      <c r="M50" s="1"/>
    </row>
    <row r="51" spans="4:13" ht="15.75" customHeight="1">
      <c r="D51" s="1"/>
      <c r="H51" s="1"/>
      <c r="J51" s="14"/>
      <c r="K51" s="1"/>
      <c r="L51" s="1"/>
      <c r="M51" s="1"/>
    </row>
    <row r="52" spans="4:13" ht="15.75" customHeight="1">
      <c r="D52" s="1"/>
      <c r="H52" s="1"/>
      <c r="J52" s="14"/>
      <c r="K52" s="1"/>
      <c r="L52" s="1"/>
      <c r="M52" s="1"/>
    </row>
    <row r="53" spans="4:13" ht="15.75" customHeight="1">
      <c r="D53" s="1"/>
      <c r="H53" s="1"/>
      <c r="J53" s="14"/>
      <c r="K53" s="1"/>
      <c r="L53" s="1"/>
      <c r="M53" s="1"/>
    </row>
    <row r="54" spans="4:13" ht="15.75" customHeight="1">
      <c r="D54" s="1"/>
      <c r="H54" s="1"/>
      <c r="J54" s="14"/>
      <c r="K54" s="1"/>
      <c r="L54" s="1"/>
      <c r="M54" s="1"/>
    </row>
    <row r="55" spans="4:13" ht="15.75" customHeight="1">
      <c r="D55" s="1"/>
      <c r="H55" s="1"/>
      <c r="J55" s="14"/>
      <c r="K55" s="1"/>
      <c r="L55" s="1"/>
      <c r="M55" s="1"/>
    </row>
    <row r="56" spans="4:13" ht="15.75" customHeight="1">
      <c r="D56" s="1"/>
      <c r="H56" s="1"/>
      <c r="J56" s="14"/>
      <c r="K56" s="1"/>
      <c r="L56" s="1"/>
      <c r="M56" s="1"/>
    </row>
    <row r="57" spans="4:13" ht="15.75" customHeight="1">
      <c r="D57" s="1"/>
      <c r="H57" s="1"/>
      <c r="J57" s="14"/>
      <c r="K57" s="1"/>
      <c r="L57" s="1"/>
      <c r="M57" s="1"/>
    </row>
    <row r="58" spans="4:13" ht="15.75" customHeight="1">
      <c r="D58" s="1"/>
      <c r="H58" s="1"/>
      <c r="J58" s="14"/>
      <c r="K58" s="1"/>
      <c r="L58" s="1"/>
      <c r="M58" s="1"/>
    </row>
    <row r="59" spans="4:13" ht="15.75" customHeight="1">
      <c r="D59" s="1"/>
      <c r="H59" s="1"/>
      <c r="J59" s="14"/>
      <c r="K59" s="1"/>
      <c r="L59" s="1"/>
      <c r="M59" s="1"/>
    </row>
    <row r="60" spans="4:13" ht="15.75" customHeight="1">
      <c r="D60" s="1"/>
      <c r="H60" s="1"/>
      <c r="J60" s="14"/>
      <c r="K60" s="1"/>
      <c r="L60" s="1"/>
      <c r="M60" s="1"/>
    </row>
    <row r="61" spans="4:13" ht="15.75" customHeight="1">
      <c r="D61" s="1"/>
      <c r="H61" s="1"/>
      <c r="J61" s="14"/>
      <c r="K61" s="1"/>
      <c r="L61" s="1"/>
      <c r="M61" s="1"/>
    </row>
    <row r="62" spans="4:13" ht="15.75" customHeight="1">
      <c r="D62" s="1"/>
      <c r="H62" s="1"/>
      <c r="J62" s="14"/>
      <c r="K62" s="1"/>
      <c r="L62" s="1"/>
      <c r="M62" s="1"/>
    </row>
    <row r="63" spans="4:13" ht="15.75" customHeight="1">
      <c r="D63" s="1"/>
      <c r="H63" s="1"/>
      <c r="J63" s="14"/>
      <c r="K63" s="1"/>
      <c r="L63" s="1"/>
      <c r="M63" s="1"/>
    </row>
    <row r="64" spans="4:13" ht="15.75" customHeight="1">
      <c r="D64" s="1"/>
      <c r="H64" s="1"/>
      <c r="J64" s="14"/>
      <c r="K64" s="1"/>
      <c r="L64" s="1"/>
      <c r="M64" s="1"/>
    </row>
    <row r="65" spans="4:13" ht="15.75" customHeight="1">
      <c r="D65" s="1"/>
      <c r="H65" s="1"/>
      <c r="J65" s="14"/>
      <c r="K65" s="1"/>
      <c r="L65" s="1"/>
      <c r="M65" s="1"/>
    </row>
    <row r="66" spans="4:13" ht="15.75" customHeight="1">
      <c r="D66" s="1"/>
      <c r="H66" s="1"/>
      <c r="J66" s="14"/>
      <c r="K66" s="1"/>
      <c r="L66" s="1"/>
      <c r="M66" s="1"/>
    </row>
    <row r="67" spans="4:13" ht="15.75" customHeight="1">
      <c r="D67" s="1"/>
      <c r="H67" s="1"/>
      <c r="J67" s="14"/>
      <c r="K67" s="1"/>
      <c r="L67" s="1"/>
      <c r="M67" s="1"/>
    </row>
    <row r="68" spans="4:13" ht="15.75" customHeight="1">
      <c r="D68" s="1"/>
      <c r="H68" s="1"/>
      <c r="J68" s="14"/>
      <c r="K68" s="1"/>
      <c r="L68" s="1"/>
      <c r="M68" s="1"/>
    </row>
    <row r="69" spans="4:13" ht="15.75" customHeight="1">
      <c r="D69" s="1"/>
      <c r="H69" s="1"/>
      <c r="J69" s="14"/>
      <c r="K69" s="1"/>
      <c r="L69" s="1"/>
      <c r="M69" s="1"/>
    </row>
    <row r="70" spans="4:13" ht="15.75" customHeight="1">
      <c r="D70" s="1"/>
      <c r="H70" s="1"/>
      <c r="J70" s="14"/>
      <c r="K70" s="1"/>
      <c r="L70" s="1"/>
      <c r="M70" s="1"/>
    </row>
    <row r="71" spans="4:13" ht="15.75" customHeight="1">
      <c r="D71" s="1"/>
      <c r="H71" s="1"/>
      <c r="J71" s="14"/>
      <c r="K71" s="1"/>
      <c r="L71" s="1"/>
      <c r="M71" s="1"/>
    </row>
    <row r="72" spans="4:13" ht="15.75" customHeight="1">
      <c r="D72" s="1"/>
      <c r="H72" s="1"/>
      <c r="J72" s="14"/>
      <c r="K72" s="1"/>
      <c r="L72" s="1"/>
      <c r="M72" s="1"/>
    </row>
    <row r="73" spans="4:13" ht="15.75" customHeight="1">
      <c r="D73" s="1"/>
      <c r="H73" s="1"/>
      <c r="J73" s="14"/>
      <c r="K73" s="1"/>
      <c r="L73" s="1"/>
      <c r="M73" s="1"/>
    </row>
    <row r="74" spans="4:13" ht="15.75" customHeight="1">
      <c r="D74" s="1"/>
      <c r="H74" s="1"/>
      <c r="J74" s="14"/>
      <c r="K74" s="1"/>
      <c r="L74" s="1"/>
      <c r="M74" s="1"/>
    </row>
    <row r="75" spans="4:13" ht="15.75" customHeight="1">
      <c r="D75" s="1"/>
      <c r="H75" s="1"/>
      <c r="J75" s="14"/>
      <c r="K75" s="1"/>
      <c r="L75" s="1"/>
      <c r="M75" s="1"/>
    </row>
    <row r="76" spans="4:13" ht="15.75" customHeight="1">
      <c r="D76" s="1"/>
      <c r="H76" s="1"/>
      <c r="J76" s="14"/>
      <c r="K76" s="1"/>
      <c r="L76" s="1"/>
      <c r="M76" s="1"/>
    </row>
    <row r="77" spans="4:13" ht="15.75" customHeight="1">
      <c r="D77" s="1"/>
      <c r="H77" s="1"/>
      <c r="J77" s="14"/>
      <c r="K77" s="1"/>
      <c r="L77" s="1"/>
      <c r="M77" s="1"/>
    </row>
    <row r="78" spans="4:13" ht="15.75" customHeight="1">
      <c r="D78" s="1"/>
      <c r="H78" s="1"/>
      <c r="J78" s="14"/>
      <c r="K78" s="1"/>
      <c r="L78" s="1"/>
      <c r="M78" s="1"/>
    </row>
    <row r="79" spans="4:13" ht="15.75" customHeight="1">
      <c r="D79" s="1"/>
      <c r="H79" s="1"/>
      <c r="J79" s="14"/>
      <c r="K79" s="1"/>
      <c r="L79" s="1"/>
      <c r="M79" s="1"/>
    </row>
    <row r="80" spans="4:13" ht="15.75" customHeight="1">
      <c r="D80" s="1"/>
      <c r="H80" s="1"/>
      <c r="J80" s="14"/>
      <c r="K80" s="1"/>
      <c r="L80" s="1"/>
      <c r="M80" s="1"/>
    </row>
    <row r="81" spans="4:13" ht="15.75" customHeight="1">
      <c r="D81" s="1"/>
      <c r="H81" s="1"/>
      <c r="J81" s="14"/>
      <c r="K81" s="1"/>
      <c r="L81" s="1"/>
      <c r="M81" s="1"/>
    </row>
    <row r="82" spans="4:13" ht="15.75" customHeight="1">
      <c r="D82" s="1"/>
      <c r="H82" s="1"/>
      <c r="J82" s="14"/>
      <c r="K82" s="1"/>
      <c r="L82" s="1"/>
      <c r="M82" s="1"/>
    </row>
    <row r="83" spans="4:13" ht="15.75" customHeight="1">
      <c r="D83" s="1"/>
      <c r="H83" s="1"/>
      <c r="J83" s="14"/>
      <c r="K83" s="1"/>
      <c r="L83" s="1"/>
      <c r="M83" s="1"/>
    </row>
    <row r="84" spans="4:13" ht="15.75" customHeight="1">
      <c r="D84" s="1"/>
      <c r="H84" s="1"/>
      <c r="J84" s="14"/>
      <c r="K84" s="1"/>
      <c r="L84" s="1"/>
      <c r="M84" s="1"/>
    </row>
    <row r="85" spans="4:13" ht="15.75" customHeight="1">
      <c r="D85" s="1"/>
      <c r="H85" s="1"/>
      <c r="J85" s="14"/>
      <c r="K85" s="1"/>
      <c r="L85" s="1"/>
      <c r="M85" s="1"/>
    </row>
    <row r="86" spans="4:13" ht="15.75" customHeight="1">
      <c r="D86" s="1"/>
      <c r="H86" s="1"/>
      <c r="J86" s="14"/>
      <c r="K86" s="1"/>
      <c r="L86" s="1"/>
      <c r="M86" s="1"/>
    </row>
    <row r="87" spans="4:13" ht="15.75" customHeight="1">
      <c r="D87" s="1"/>
      <c r="H87" s="1"/>
      <c r="J87" s="14"/>
      <c r="K87" s="1"/>
      <c r="L87" s="1"/>
      <c r="M87" s="1"/>
    </row>
    <row r="88" spans="4:13" ht="15.75" customHeight="1">
      <c r="D88" s="1"/>
      <c r="H88" s="1"/>
      <c r="J88" s="14"/>
      <c r="K88" s="1"/>
      <c r="L88" s="1"/>
      <c r="M88" s="1"/>
    </row>
    <row r="89" spans="4:13" ht="15.75" customHeight="1">
      <c r="D89" s="1"/>
      <c r="H89" s="1"/>
      <c r="J89" s="14"/>
      <c r="K89" s="1"/>
      <c r="L89" s="1"/>
      <c r="M89" s="1"/>
    </row>
    <row r="90" spans="4:13" ht="15.75" customHeight="1">
      <c r="D90" s="1"/>
      <c r="H90" s="1"/>
      <c r="J90" s="14"/>
      <c r="K90" s="1"/>
      <c r="L90" s="1"/>
      <c r="M90" s="1"/>
    </row>
    <row r="91" spans="4:13" ht="15.75" customHeight="1">
      <c r="D91" s="1"/>
      <c r="H91" s="1"/>
      <c r="J91" s="14"/>
      <c r="K91" s="1"/>
      <c r="L91" s="1"/>
      <c r="M91" s="1"/>
    </row>
    <row r="92" spans="4:13" ht="15.75" customHeight="1">
      <c r="D92" s="1"/>
      <c r="H92" s="1"/>
      <c r="J92" s="14"/>
      <c r="K92" s="1"/>
      <c r="L92" s="1"/>
      <c r="M92" s="1"/>
    </row>
    <row r="93" spans="4:13" ht="15.75" customHeight="1">
      <c r="D93" s="1"/>
      <c r="H93" s="1"/>
      <c r="J93" s="14"/>
      <c r="K93" s="1"/>
      <c r="L93" s="1"/>
      <c r="M93" s="1"/>
    </row>
    <row r="94" spans="4:13" ht="15.75" customHeight="1">
      <c r="D94" s="1"/>
      <c r="H94" s="1"/>
      <c r="J94" s="14"/>
      <c r="K94" s="1"/>
      <c r="L94" s="1"/>
      <c r="M94" s="1"/>
    </row>
    <row r="95" spans="4:13" ht="15.75" customHeight="1">
      <c r="D95" s="1"/>
      <c r="H95" s="1"/>
      <c r="J95" s="14"/>
      <c r="K95" s="1"/>
      <c r="L95" s="1"/>
      <c r="M95" s="1"/>
    </row>
    <row r="96" spans="4:13" ht="15.75" customHeight="1">
      <c r="D96" s="1"/>
      <c r="H96" s="1"/>
      <c r="J96" s="14"/>
      <c r="K96" s="1"/>
      <c r="L96" s="1"/>
      <c r="M96" s="1"/>
    </row>
    <row r="97" spans="4:13" ht="15.75" customHeight="1">
      <c r="D97" s="1"/>
      <c r="H97" s="1"/>
      <c r="J97" s="14"/>
      <c r="K97" s="1"/>
      <c r="L97" s="1"/>
      <c r="M97" s="1"/>
    </row>
    <row r="98" spans="4:13" ht="15.75" customHeight="1">
      <c r="D98" s="1"/>
      <c r="H98" s="1"/>
      <c r="J98" s="14"/>
      <c r="K98" s="1"/>
      <c r="L98" s="1"/>
      <c r="M98" s="1"/>
    </row>
    <row r="99" spans="4:13" ht="15.75" customHeight="1">
      <c r="D99" s="1"/>
      <c r="H99" s="1"/>
      <c r="J99" s="14"/>
      <c r="K99" s="1"/>
      <c r="L99" s="1"/>
      <c r="M99" s="1"/>
    </row>
    <row r="100" spans="4:13" ht="15.75" customHeight="1">
      <c r="D100" s="1"/>
      <c r="H100" s="1"/>
      <c r="J100" s="14"/>
      <c r="K100" s="1"/>
      <c r="L100" s="1"/>
      <c r="M100" s="1"/>
    </row>
    <row r="101" spans="4:13" ht="15.75" customHeight="1">
      <c r="D101" s="1"/>
      <c r="H101" s="1"/>
      <c r="J101" s="14"/>
      <c r="K101" s="1"/>
      <c r="L101" s="1"/>
      <c r="M101" s="1"/>
    </row>
    <row r="102" spans="4:13" ht="15.75" customHeight="1">
      <c r="D102" s="1"/>
      <c r="H102" s="1"/>
      <c r="J102" s="14"/>
      <c r="K102" s="1"/>
      <c r="L102" s="1"/>
      <c r="M102" s="1"/>
    </row>
    <row r="103" spans="4:13" ht="15.75" customHeight="1">
      <c r="D103" s="1"/>
      <c r="H103" s="1"/>
      <c r="J103" s="14"/>
      <c r="K103" s="1"/>
      <c r="L103" s="1"/>
      <c r="M103" s="1"/>
    </row>
    <row r="104" spans="4:13" ht="15.75" customHeight="1">
      <c r="D104" s="1"/>
      <c r="H104" s="1"/>
      <c r="J104" s="14"/>
      <c r="K104" s="1"/>
      <c r="L104" s="1"/>
      <c r="M104" s="1"/>
    </row>
    <row r="105" spans="4:13" ht="15.75" customHeight="1">
      <c r="D105" s="1"/>
      <c r="H105" s="1"/>
      <c r="J105" s="14"/>
      <c r="K105" s="1"/>
      <c r="L105" s="1"/>
      <c r="M105" s="1"/>
    </row>
    <row r="106" spans="4:13" ht="15.75" customHeight="1">
      <c r="D106" s="1"/>
      <c r="H106" s="1"/>
      <c r="J106" s="14"/>
      <c r="K106" s="1"/>
      <c r="L106" s="1"/>
      <c r="M106" s="1"/>
    </row>
    <row r="107" spans="4:13" ht="15.75" customHeight="1">
      <c r="D107" s="1"/>
      <c r="H107" s="1"/>
      <c r="J107" s="14"/>
      <c r="K107" s="1"/>
      <c r="L107" s="1"/>
      <c r="M107" s="1"/>
    </row>
    <row r="108" spans="4:13" ht="15.75" customHeight="1">
      <c r="D108" s="1"/>
      <c r="H108" s="1"/>
      <c r="J108" s="14"/>
      <c r="K108" s="1"/>
      <c r="L108" s="1"/>
      <c r="M108" s="1"/>
    </row>
    <row r="109" spans="4:13" ht="15.75" customHeight="1">
      <c r="D109" s="1"/>
      <c r="H109" s="1"/>
      <c r="J109" s="14"/>
      <c r="K109" s="1"/>
      <c r="L109" s="1"/>
      <c r="M109" s="1"/>
    </row>
    <row r="110" spans="4:13" ht="15.75" customHeight="1">
      <c r="D110" s="1"/>
      <c r="H110" s="1"/>
      <c r="J110" s="14"/>
      <c r="K110" s="1"/>
      <c r="L110" s="1"/>
      <c r="M110" s="1"/>
    </row>
    <row r="111" spans="4:13" ht="15.75" customHeight="1">
      <c r="D111" s="1"/>
      <c r="H111" s="1"/>
      <c r="J111" s="14"/>
      <c r="K111" s="1"/>
      <c r="L111" s="1"/>
      <c r="M111" s="1"/>
    </row>
    <row r="112" spans="4:13" ht="15.75" customHeight="1">
      <c r="D112" s="1"/>
      <c r="H112" s="1"/>
      <c r="J112" s="14"/>
      <c r="K112" s="1"/>
      <c r="L112" s="1"/>
      <c r="M112" s="1"/>
    </row>
    <row r="113" spans="4:13" ht="15.75" customHeight="1">
      <c r="D113" s="1"/>
      <c r="H113" s="1"/>
      <c r="J113" s="14"/>
      <c r="K113" s="1"/>
      <c r="L113" s="1"/>
      <c r="M113" s="1"/>
    </row>
    <row r="114" spans="4:13" ht="15.75" customHeight="1">
      <c r="D114" s="1"/>
      <c r="H114" s="1"/>
      <c r="J114" s="14"/>
      <c r="K114" s="1"/>
      <c r="L114" s="1"/>
      <c r="M114" s="1"/>
    </row>
    <row r="115" spans="4:13" ht="15.75" customHeight="1">
      <c r="D115" s="1"/>
      <c r="H115" s="1"/>
      <c r="J115" s="14"/>
      <c r="K115" s="1"/>
      <c r="L115" s="1"/>
      <c r="M115" s="1"/>
    </row>
    <row r="116" spans="4:13" ht="15.75" customHeight="1">
      <c r="D116" s="1"/>
      <c r="H116" s="1"/>
      <c r="J116" s="14"/>
      <c r="K116" s="1"/>
      <c r="L116" s="1"/>
      <c r="M116" s="1"/>
    </row>
    <row r="117" spans="4:13" ht="15.75" customHeight="1">
      <c r="D117" s="1"/>
      <c r="H117" s="1"/>
      <c r="J117" s="14"/>
      <c r="K117" s="1"/>
      <c r="L117" s="1"/>
      <c r="M117" s="1"/>
    </row>
    <row r="118" spans="4:13" ht="15.75" customHeight="1">
      <c r="D118" s="1"/>
      <c r="H118" s="1"/>
      <c r="J118" s="14"/>
      <c r="K118" s="1"/>
      <c r="L118" s="1"/>
      <c r="M118" s="1"/>
    </row>
    <row r="119" spans="4:13" ht="15.75" customHeight="1">
      <c r="D119" s="1"/>
      <c r="H119" s="1"/>
      <c r="J119" s="14"/>
      <c r="K119" s="1"/>
      <c r="L119" s="1"/>
      <c r="M119" s="1"/>
    </row>
    <row r="120" spans="4:13" ht="15.75" customHeight="1">
      <c r="D120" s="1"/>
      <c r="H120" s="1"/>
      <c r="J120" s="14"/>
      <c r="K120" s="1"/>
      <c r="L120" s="1"/>
      <c r="M120" s="1"/>
    </row>
    <row r="121" spans="4:13" ht="15.75" customHeight="1">
      <c r="D121" s="1"/>
      <c r="H121" s="1"/>
      <c r="J121" s="14"/>
      <c r="K121" s="1"/>
      <c r="L121" s="1"/>
      <c r="M121" s="1"/>
    </row>
    <row r="122" spans="4:13" ht="15.75" customHeight="1">
      <c r="D122" s="1"/>
      <c r="H122" s="1"/>
      <c r="J122" s="14"/>
      <c r="K122" s="1"/>
      <c r="L122" s="1"/>
      <c r="M122" s="1"/>
    </row>
    <row r="123" spans="4:13" ht="15.75" customHeight="1">
      <c r="D123" s="1"/>
      <c r="H123" s="1"/>
      <c r="J123" s="14"/>
      <c r="K123" s="1"/>
      <c r="L123" s="1"/>
      <c r="M123" s="1"/>
    </row>
    <row r="124" spans="4:13" ht="15.75" customHeight="1">
      <c r="D124" s="1"/>
      <c r="H124" s="1"/>
      <c r="J124" s="14"/>
      <c r="K124" s="1"/>
      <c r="L124" s="1"/>
      <c r="M124" s="1"/>
    </row>
    <row r="125" spans="4:13" ht="15.75" customHeight="1">
      <c r="D125" s="1"/>
      <c r="H125" s="1"/>
      <c r="J125" s="14"/>
      <c r="K125" s="1"/>
      <c r="L125" s="1"/>
      <c r="M125" s="1"/>
    </row>
    <row r="126" spans="4:13" ht="15.75" customHeight="1">
      <c r="D126" s="1"/>
      <c r="H126" s="1"/>
      <c r="J126" s="14"/>
      <c r="K126" s="1"/>
      <c r="L126" s="1"/>
      <c r="M126" s="1"/>
    </row>
    <row r="127" spans="4:13" ht="15.75" customHeight="1">
      <c r="D127" s="1"/>
      <c r="H127" s="1"/>
      <c r="J127" s="14"/>
      <c r="K127" s="1"/>
      <c r="L127" s="1"/>
      <c r="M127" s="1"/>
    </row>
    <row r="128" spans="4:13" ht="15.75" customHeight="1">
      <c r="D128" s="1"/>
      <c r="H128" s="1"/>
      <c r="J128" s="14"/>
      <c r="K128" s="1"/>
      <c r="L128" s="1"/>
      <c r="M128" s="1"/>
    </row>
    <row r="129" spans="4:13" ht="15.75" customHeight="1">
      <c r="D129" s="1"/>
      <c r="H129" s="1"/>
      <c r="J129" s="14"/>
      <c r="K129" s="1"/>
      <c r="L129" s="1"/>
      <c r="M129" s="1"/>
    </row>
    <row r="130" spans="4:13" ht="15.75" customHeight="1">
      <c r="D130" s="1"/>
      <c r="H130" s="1"/>
      <c r="J130" s="14"/>
      <c r="K130" s="1"/>
      <c r="L130" s="1"/>
      <c r="M130" s="1"/>
    </row>
    <row r="131" spans="4:13" ht="15.75" customHeight="1">
      <c r="D131" s="1"/>
      <c r="H131" s="1"/>
      <c r="J131" s="14"/>
      <c r="K131" s="1"/>
      <c r="L131" s="1"/>
      <c r="M131" s="1"/>
    </row>
    <row r="132" spans="4:13" ht="15.75" customHeight="1">
      <c r="D132" s="1"/>
      <c r="H132" s="1"/>
      <c r="J132" s="14"/>
      <c r="K132" s="1"/>
      <c r="L132" s="1"/>
      <c r="M132" s="1"/>
    </row>
    <row r="133" spans="4:13" ht="15.75" customHeight="1">
      <c r="D133" s="1"/>
      <c r="H133" s="1"/>
      <c r="J133" s="14"/>
      <c r="K133" s="1"/>
      <c r="L133" s="1"/>
      <c r="M133" s="1"/>
    </row>
    <row r="134" spans="4:13" ht="15.75" customHeight="1">
      <c r="D134" s="1"/>
      <c r="H134" s="1"/>
      <c r="J134" s="14"/>
      <c r="K134" s="1"/>
      <c r="L134" s="1"/>
      <c r="M134" s="1"/>
    </row>
    <row r="135" spans="4:13" ht="15.75" customHeight="1">
      <c r="D135" s="1"/>
      <c r="H135" s="1"/>
      <c r="J135" s="14"/>
      <c r="K135" s="1"/>
      <c r="L135" s="1"/>
      <c r="M135" s="1"/>
    </row>
    <row r="136" spans="4:13" ht="15.75" customHeight="1">
      <c r="D136" s="1"/>
      <c r="H136" s="1"/>
      <c r="J136" s="14"/>
      <c r="K136" s="1"/>
      <c r="L136" s="1"/>
      <c r="M136" s="1"/>
    </row>
    <row r="137" spans="4:13" ht="15.75" customHeight="1">
      <c r="D137" s="1"/>
      <c r="H137" s="1"/>
      <c r="J137" s="14"/>
      <c r="K137" s="1"/>
      <c r="L137" s="1"/>
      <c r="M137" s="1"/>
    </row>
    <row r="138" spans="4:13" ht="15.75" customHeight="1">
      <c r="D138" s="1"/>
      <c r="H138" s="1"/>
      <c r="J138" s="14"/>
      <c r="K138" s="1"/>
      <c r="L138" s="1"/>
      <c r="M138" s="1"/>
    </row>
    <row r="139" spans="4:13" ht="15.75" customHeight="1">
      <c r="D139" s="1"/>
      <c r="H139" s="1"/>
      <c r="J139" s="14"/>
      <c r="K139" s="1"/>
      <c r="L139" s="1"/>
      <c r="M139" s="1"/>
    </row>
    <row r="140" spans="4:13" ht="15.75" customHeight="1">
      <c r="D140" s="1"/>
      <c r="H140" s="1"/>
      <c r="J140" s="14"/>
      <c r="K140" s="1"/>
      <c r="L140" s="1"/>
      <c r="M140" s="1"/>
    </row>
    <row r="141" spans="4:13" ht="15.75" customHeight="1">
      <c r="D141" s="1"/>
      <c r="H141" s="1"/>
      <c r="J141" s="14"/>
      <c r="K141" s="1"/>
      <c r="L141" s="1"/>
      <c r="M141" s="1"/>
    </row>
    <row r="142" spans="4:13" ht="15.75" customHeight="1">
      <c r="D142" s="1"/>
      <c r="H142" s="1"/>
      <c r="J142" s="14"/>
      <c r="K142" s="1"/>
      <c r="L142" s="1"/>
      <c r="M142" s="1"/>
    </row>
    <row r="143" spans="4:13" ht="15.75" customHeight="1">
      <c r="D143" s="1"/>
      <c r="H143" s="1"/>
      <c r="J143" s="14"/>
      <c r="K143" s="1"/>
      <c r="L143" s="1"/>
      <c r="M143" s="1"/>
    </row>
    <row r="144" spans="4:13" ht="15.75" customHeight="1">
      <c r="D144" s="1"/>
      <c r="H144" s="1"/>
      <c r="J144" s="14"/>
      <c r="K144" s="1"/>
      <c r="L144" s="1"/>
      <c r="M144" s="1"/>
    </row>
    <row r="145" spans="4:13" ht="15.75" customHeight="1">
      <c r="D145" s="1"/>
      <c r="H145" s="1"/>
      <c r="J145" s="14"/>
      <c r="K145" s="1"/>
      <c r="L145" s="1"/>
      <c r="M145" s="1"/>
    </row>
    <row r="146" spans="4:13" ht="15.75" customHeight="1">
      <c r="D146" s="1"/>
      <c r="H146" s="1"/>
      <c r="J146" s="14"/>
      <c r="K146" s="1"/>
      <c r="L146" s="1"/>
      <c r="M146" s="1"/>
    </row>
    <row r="147" spans="4:13" ht="15.75" customHeight="1">
      <c r="D147" s="1"/>
      <c r="H147" s="1"/>
      <c r="J147" s="14"/>
      <c r="K147" s="1"/>
      <c r="L147" s="1"/>
      <c r="M147" s="1"/>
    </row>
    <row r="148" spans="4:13" ht="15.75" customHeight="1">
      <c r="D148" s="1"/>
      <c r="H148" s="1"/>
      <c r="J148" s="14"/>
      <c r="K148" s="1"/>
      <c r="L148" s="1"/>
      <c r="M148" s="1"/>
    </row>
    <row r="149" spans="4:13" ht="15.75" customHeight="1">
      <c r="D149" s="1"/>
      <c r="H149" s="1"/>
      <c r="J149" s="14"/>
      <c r="K149" s="1"/>
      <c r="L149" s="1"/>
      <c r="M149" s="1"/>
    </row>
    <row r="150" spans="4:13" ht="15.75" customHeight="1">
      <c r="D150" s="1"/>
      <c r="H150" s="1"/>
      <c r="J150" s="14"/>
      <c r="K150" s="1"/>
      <c r="L150" s="1"/>
      <c r="M150" s="1"/>
    </row>
    <row r="151" spans="4:13" ht="15.75" customHeight="1">
      <c r="D151" s="1"/>
      <c r="H151" s="1"/>
      <c r="J151" s="14"/>
      <c r="K151" s="1"/>
      <c r="L151" s="1"/>
      <c r="M151" s="1"/>
    </row>
    <row r="152" spans="4:13" ht="15.75" customHeight="1">
      <c r="D152" s="1"/>
      <c r="H152" s="1"/>
      <c r="J152" s="14"/>
      <c r="K152" s="1"/>
      <c r="L152" s="1"/>
      <c r="M152" s="1"/>
    </row>
    <row r="153" spans="4:13" ht="15.75" customHeight="1">
      <c r="D153" s="1"/>
      <c r="H153" s="1"/>
      <c r="J153" s="14"/>
      <c r="K153" s="1"/>
      <c r="L153" s="1"/>
      <c r="M153" s="1"/>
    </row>
    <row r="154" spans="4:13" ht="15.75" customHeight="1">
      <c r="D154" s="1"/>
      <c r="H154" s="1"/>
      <c r="J154" s="14"/>
      <c r="K154" s="1"/>
      <c r="L154" s="1"/>
      <c r="M154" s="1"/>
    </row>
    <row r="155" spans="4:13" ht="15.75" customHeight="1">
      <c r="D155" s="1"/>
      <c r="H155" s="1"/>
      <c r="J155" s="14"/>
      <c r="K155" s="1"/>
      <c r="L155" s="1"/>
      <c r="M155" s="1"/>
    </row>
    <row r="156" spans="4:13" ht="15.75" customHeight="1">
      <c r="D156" s="1"/>
      <c r="H156" s="1"/>
      <c r="J156" s="14"/>
      <c r="K156" s="1"/>
      <c r="L156" s="1"/>
      <c r="M156" s="1"/>
    </row>
    <row r="157" spans="4:13" ht="15.75" customHeight="1">
      <c r="D157" s="1"/>
      <c r="H157" s="1"/>
      <c r="J157" s="14"/>
      <c r="K157" s="1"/>
      <c r="L157" s="1"/>
      <c r="M157" s="1"/>
    </row>
    <row r="158" spans="4:13" ht="15.75" customHeight="1">
      <c r="D158" s="1"/>
      <c r="H158" s="1"/>
      <c r="J158" s="14"/>
      <c r="K158" s="1"/>
      <c r="L158" s="1"/>
      <c r="M158" s="1"/>
    </row>
    <row r="159" spans="4:13" ht="15.75" customHeight="1">
      <c r="D159" s="1"/>
      <c r="H159" s="1"/>
      <c r="J159" s="14"/>
      <c r="K159" s="1"/>
      <c r="L159" s="1"/>
      <c r="M159" s="1"/>
    </row>
    <row r="160" spans="4:13" ht="15.75" customHeight="1">
      <c r="D160" s="1"/>
      <c r="H160" s="1"/>
      <c r="J160" s="14"/>
      <c r="K160" s="1"/>
      <c r="L160" s="1"/>
      <c r="M160" s="1"/>
    </row>
    <row r="161" spans="4:13" ht="15.75" customHeight="1">
      <c r="D161" s="1"/>
      <c r="H161" s="1"/>
      <c r="J161" s="14"/>
      <c r="K161" s="1"/>
      <c r="L161" s="1"/>
      <c r="M161" s="1"/>
    </row>
    <row r="162" spans="4:13" ht="15.75" customHeight="1">
      <c r="D162" s="1"/>
      <c r="H162" s="1"/>
      <c r="J162" s="14"/>
      <c r="K162" s="1"/>
      <c r="L162" s="1"/>
      <c r="M162" s="1"/>
    </row>
    <row r="163" spans="4:13" ht="15.75" customHeight="1">
      <c r="D163" s="1"/>
      <c r="H163" s="1"/>
      <c r="J163" s="14"/>
      <c r="K163" s="1"/>
      <c r="L163" s="1"/>
      <c r="M163" s="1"/>
    </row>
    <row r="164" spans="4:13" ht="15.75" customHeight="1">
      <c r="D164" s="1"/>
      <c r="H164" s="1"/>
      <c r="J164" s="14"/>
      <c r="K164" s="1"/>
      <c r="L164" s="1"/>
      <c r="M164" s="1"/>
    </row>
    <row r="165" spans="4:13" ht="15.75" customHeight="1">
      <c r="D165" s="1"/>
      <c r="H165" s="1"/>
      <c r="J165" s="14"/>
      <c r="K165" s="1"/>
      <c r="L165" s="1"/>
      <c r="M165" s="1"/>
    </row>
    <row r="166" spans="4:13" ht="15.75" customHeight="1">
      <c r="D166" s="1"/>
      <c r="H166" s="1"/>
      <c r="J166" s="14"/>
      <c r="K166" s="1"/>
      <c r="L166" s="1"/>
      <c r="M166" s="1"/>
    </row>
    <row r="167" spans="4:13" ht="15.75" customHeight="1">
      <c r="D167" s="1"/>
      <c r="H167" s="1"/>
      <c r="J167" s="14"/>
      <c r="K167" s="1"/>
      <c r="L167" s="1"/>
      <c r="M167" s="1"/>
    </row>
    <row r="168" spans="4:13" ht="15.75" customHeight="1">
      <c r="D168" s="1"/>
      <c r="H168" s="1"/>
      <c r="J168" s="14"/>
      <c r="K168" s="1"/>
      <c r="L168" s="1"/>
      <c r="M168" s="1"/>
    </row>
    <row r="169" spans="4:13" ht="15.75" customHeight="1">
      <c r="D169" s="1"/>
      <c r="H169" s="1"/>
      <c r="J169" s="14"/>
      <c r="K169" s="1"/>
      <c r="L169" s="1"/>
      <c r="M169" s="1"/>
    </row>
    <row r="170" spans="4:13" ht="15.75" customHeight="1">
      <c r="D170" s="1"/>
      <c r="H170" s="1"/>
      <c r="J170" s="14"/>
      <c r="K170" s="1"/>
      <c r="L170" s="1"/>
      <c r="M170" s="1"/>
    </row>
    <row r="171" spans="4:13" ht="15.75" customHeight="1">
      <c r="D171" s="1"/>
      <c r="H171" s="1"/>
      <c r="J171" s="14"/>
      <c r="K171" s="1"/>
      <c r="L171" s="1"/>
      <c r="M171" s="1"/>
    </row>
    <row r="172" spans="4:13" ht="15.75" customHeight="1">
      <c r="D172" s="1"/>
      <c r="H172" s="1"/>
      <c r="J172" s="14"/>
      <c r="K172" s="1"/>
      <c r="L172" s="1"/>
      <c r="M172" s="1"/>
    </row>
    <row r="173" spans="4:13" ht="15.75" customHeight="1">
      <c r="D173" s="1"/>
      <c r="H173" s="1"/>
      <c r="J173" s="14"/>
      <c r="K173" s="1"/>
      <c r="L173" s="1"/>
      <c r="M173" s="1"/>
    </row>
    <row r="174" spans="4:13" ht="15.75" customHeight="1">
      <c r="D174" s="1"/>
      <c r="H174" s="1"/>
      <c r="J174" s="14"/>
      <c r="K174" s="1"/>
      <c r="L174" s="1"/>
      <c r="M174" s="1"/>
    </row>
    <row r="175" spans="4:13" ht="15.75" customHeight="1">
      <c r="D175" s="1"/>
      <c r="H175" s="1"/>
      <c r="J175" s="14"/>
      <c r="K175" s="1"/>
      <c r="L175" s="1"/>
      <c r="M175" s="1"/>
    </row>
    <row r="176" spans="4:13" ht="15.75" customHeight="1">
      <c r="D176" s="1"/>
      <c r="H176" s="1"/>
      <c r="J176" s="14"/>
      <c r="K176" s="1"/>
      <c r="L176" s="1"/>
      <c r="M176" s="1"/>
    </row>
    <row r="177" spans="4:13" ht="15.75" customHeight="1">
      <c r="D177" s="1"/>
      <c r="H177" s="1"/>
      <c r="J177" s="14"/>
      <c r="K177" s="1"/>
      <c r="L177" s="1"/>
      <c r="M177" s="1"/>
    </row>
    <row r="178" spans="4:13" ht="15.75" customHeight="1">
      <c r="D178" s="1"/>
      <c r="H178" s="1"/>
      <c r="J178" s="14"/>
      <c r="K178" s="1"/>
      <c r="L178" s="1"/>
      <c r="M178" s="1"/>
    </row>
    <row r="179" spans="4:13" ht="15.75" customHeight="1">
      <c r="D179" s="1"/>
      <c r="H179" s="1"/>
      <c r="J179" s="14"/>
      <c r="K179" s="1"/>
      <c r="L179" s="1"/>
      <c r="M179" s="1"/>
    </row>
    <row r="180" spans="4:13" ht="15.75" customHeight="1">
      <c r="D180" s="1"/>
      <c r="H180" s="1"/>
      <c r="J180" s="14"/>
      <c r="K180" s="1"/>
      <c r="L180" s="1"/>
      <c r="M180" s="1"/>
    </row>
    <row r="181" spans="4:13" ht="15.75" customHeight="1">
      <c r="D181" s="1"/>
      <c r="H181" s="1"/>
      <c r="J181" s="14"/>
      <c r="K181" s="1"/>
      <c r="L181" s="1"/>
      <c r="M181" s="1"/>
    </row>
    <row r="182" spans="4:13" ht="15.75" customHeight="1">
      <c r="D182" s="1"/>
      <c r="H182" s="1"/>
      <c r="J182" s="14"/>
      <c r="K182" s="1"/>
      <c r="L182" s="1"/>
      <c r="M182" s="1"/>
    </row>
    <row r="183" spans="4:13" ht="15.75" customHeight="1">
      <c r="D183" s="1"/>
      <c r="H183" s="1"/>
      <c r="J183" s="14"/>
      <c r="K183" s="1"/>
      <c r="L183" s="1"/>
      <c r="M183" s="1"/>
    </row>
    <row r="184" spans="4:13" ht="15.75" customHeight="1">
      <c r="D184" s="1"/>
      <c r="H184" s="1"/>
      <c r="J184" s="14"/>
      <c r="K184" s="1"/>
      <c r="L184" s="1"/>
      <c r="M184" s="1"/>
    </row>
    <row r="185" spans="4:13" ht="15.75" customHeight="1">
      <c r="D185" s="1"/>
      <c r="H185" s="1"/>
      <c r="J185" s="14"/>
      <c r="K185" s="1"/>
      <c r="L185" s="1"/>
      <c r="M185" s="1"/>
    </row>
    <row r="186" spans="4:13" ht="15.75" customHeight="1">
      <c r="D186" s="1"/>
      <c r="H186" s="1"/>
      <c r="J186" s="14"/>
      <c r="K186" s="1"/>
      <c r="L186" s="1"/>
      <c r="M186" s="1"/>
    </row>
    <row r="187" spans="4:13" ht="15.75" customHeight="1">
      <c r="D187" s="1"/>
      <c r="H187" s="1"/>
      <c r="J187" s="14"/>
      <c r="K187" s="1"/>
      <c r="L187" s="1"/>
      <c r="M187" s="1"/>
    </row>
    <row r="188" spans="4:13" ht="15.75" customHeight="1">
      <c r="D188" s="1"/>
      <c r="H188" s="1"/>
      <c r="J188" s="14"/>
      <c r="K188" s="1"/>
      <c r="L188" s="1"/>
      <c r="M188" s="1"/>
    </row>
    <row r="189" spans="4:13" ht="15.75" customHeight="1">
      <c r="D189" s="1"/>
      <c r="H189" s="1"/>
      <c r="J189" s="14"/>
      <c r="K189" s="1"/>
      <c r="L189" s="1"/>
      <c r="M189" s="1"/>
    </row>
    <row r="190" spans="4:13" ht="15.75" customHeight="1">
      <c r="D190" s="1"/>
      <c r="H190" s="1"/>
      <c r="J190" s="14"/>
      <c r="K190" s="1"/>
      <c r="L190" s="1"/>
      <c r="M190" s="1"/>
    </row>
    <row r="191" spans="4:13" ht="15.75" customHeight="1">
      <c r="D191" s="1"/>
      <c r="H191" s="1"/>
      <c r="J191" s="14"/>
      <c r="K191" s="1"/>
      <c r="L191" s="1"/>
      <c r="M191" s="1"/>
    </row>
    <row r="192" spans="4:13" ht="15.75" customHeight="1">
      <c r="D192" s="1"/>
      <c r="H192" s="1"/>
      <c r="J192" s="14"/>
      <c r="K192" s="1"/>
      <c r="L192" s="1"/>
      <c r="M192" s="1"/>
    </row>
    <row r="193" spans="4:13" ht="15.75" customHeight="1">
      <c r="D193" s="1"/>
      <c r="H193" s="1"/>
      <c r="J193" s="14"/>
      <c r="K193" s="1"/>
      <c r="L193" s="1"/>
      <c r="M193" s="1"/>
    </row>
    <row r="194" spans="4:13" ht="15.75" customHeight="1">
      <c r="D194" s="1"/>
      <c r="H194" s="1"/>
      <c r="J194" s="14"/>
      <c r="K194" s="1"/>
      <c r="L194" s="1"/>
      <c r="M194" s="1"/>
    </row>
    <row r="195" spans="4:13" ht="15.75" customHeight="1">
      <c r="D195" s="1"/>
      <c r="H195" s="1"/>
      <c r="J195" s="14"/>
      <c r="K195" s="1"/>
      <c r="L195" s="1"/>
      <c r="M195" s="1"/>
    </row>
    <row r="196" spans="4:13" ht="15.75" customHeight="1">
      <c r="D196" s="1"/>
      <c r="H196" s="1"/>
      <c r="J196" s="14"/>
      <c r="K196" s="1"/>
      <c r="L196" s="1"/>
      <c r="M196" s="1"/>
    </row>
    <row r="197" spans="4:13" ht="15.75" customHeight="1">
      <c r="D197" s="1"/>
      <c r="H197" s="1"/>
      <c r="J197" s="14"/>
      <c r="K197" s="1"/>
      <c r="L197" s="1"/>
      <c r="M197" s="1"/>
    </row>
    <row r="198" spans="4:13" ht="15.75" customHeight="1">
      <c r="D198" s="1"/>
      <c r="H198" s="1"/>
      <c r="J198" s="14"/>
      <c r="K198" s="1"/>
      <c r="L198" s="1"/>
      <c r="M198" s="1"/>
    </row>
    <row r="199" spans="4:13" ht="15.75" customHeight="1">
      <c r="D199" s="1"/>
      <c r="H199" s="1"/>
      <c r="J199" s="14"/>
      <c r="K199" s="1"/>
      <c r="L199" s="1"/>
      <c r="M199" s="1"/>
    </row>
    <row r="200" spans="4:13" ht="15.75" customHeight="1">
      <c r="D200" s="1"/>
      <c r="H200" s="1"/>
      <c r="J200" s="14"/>
      <c r="K200" s="1"/>
      <c r="L200" s="1"/>
      <c r="M200" s="1"/>
    </row>
    <row r="201" spans="4:13" ht="15.75" customHeight="1">
      <c r="D201" s="1"/>
      <c r="H201" s="1"/>
      <c r="J201" s="14"/>
      <c r="K201" s="1"/>
      <c r="L201" s="1"/>
      <c r="M201" s="1"/>
    </row>
    <row r="202" spans="4:13" ht="15.75" customHeight="1">
      <c r="D202" s="1"/>
      <c r="H202" s="1"/>
      <c r="J202" s="14"/>
      <c r="K202" s="1"/>
      <c r="L202" s="1"/>
      <c r="M202" s="1"/>
    </row>
    <row r="203" spans="4:13" ht="15.75" customHeight="1">
      <c r="D203" s="1"/>
      <c r="H203" s="1"/>
      <c r="J203" s="14"/>
      <c r="K203" s="1"/>
      <c r="L203" s="1"/>
      <c r="M203" s="1"/>
    </row>
    <row r="204" spans="4:13" ht="15.75" customHeight="1">
      <c r="D204" s="1"/>
      <c r="H204" s="1"/>
      <c r="J204" s="14"/>
      <c r="K204" s="1"/>
      <c r="L204" s="1"/>
      <c r="M204" s="1"/>
    </row>
    <row r="205" spans="4:13" ht="15.75" customHeight="1">
      <c r="D205" s="1"/>
      <c r="H205" s="1"/>
      <c r="J205" s="14"/>
      <c r="K205" s="1"/>
      <c r="L205" s="1"/>
      <c r="M205" s="1"/>
    </row>
    <row r="206" spans="4:13" ht="15.75" customHeight="1">
      <c r="D206" s="1"/>
      <c r="H206" s="1"/>
      <c r="J206" s="14"/>
      <c r="K206" s="1"/>
      <c r="L206" s="1"/>
      <c r="M206" s="1"/>
    </row>
    <row r="207" spans="4:13" ht="15.75" customHeight="1">
      <c r="D207" s="1"/>
      <c r="H207" s="1"/>
      <c r="J207" s="14"/>
      <c r="K207" s="1"/>
      <c r="L207" s="1"/>
      <c r="M207" s="1"/>
    </row>
    <row r="208" spans="4:13" ht="15.75" customHeight="1">
      <c r="D208" s="1"/>
      <c r="H208" s="1"/>
      <c r="J208" s="14"/>
      <c r="K208" s="1"/>
      <c r="L208" s="1"/>
      <c r="M208" s="1"/>
    </row>
    <row r="209" spans="4:13" ht="15.75" customHeight="1">
      <c r="D209" s="1"/>
      <c r="H209" s="1"/>
      <c r="J209" s="14"/>
      <c r="K209" s="1"/>
      <c r="L209" s="1"/>
      <c r="M209" s="1"/>
    </row>
    <row r="210" spans="4:13" ht="15.75" customHeight="1">
      <c r="D210" s="1"/>
      <c r="H210" s="1"/>
      <c r="J210" s="14"/>
      <c r="K210" s="1"/>
      <c r="L210" s="1"/>
      <c r="M210" s="1"/>
    </row>
    <row r="211" spans="4:13" ht="15.75" customHeight="1">
      <c r="D211" s="1"/>
      <c r="H211" s="1"/>
      <c r="J211" s="14"/>
      <c r="K211" s="1"/>
      <c r="L211" s="1"/>
      <c r="M211" s="1"/>
    </row>
    <row r="212" spans="4:13" ht="15.75" customHeight="1">
      <c r="D212" s="1"/>
      <c r="H212" s="1"/>
      <c r="J212" s="14"/>
      <c r="K212" s="1"/>
      <c r="L212" s="1"/>
      <c r="M212" s="1"/>
    </row>
    <row r="213" spans="4:13" ht="15.75" customHeight="1">
      <c r="D213" s="1"/>
      <c r="H213" s="1"/>
      <c r="J213" s="14"/>
      <c r="K213" s="1"/>
      <c r="L213" s="1"/>
      <c r="M213" s="1"/>
    </row>
    <row r="214" spans="4:13" ht="15.75" customHeight="1">
      <c r="D214" s="1"/>
      <c r="H214" s="1"/>
      <c r="J214" s="14"/>
      <c r="K214" s="1"/>
      <c r="L214" s="1"/>
      <c r="M214" s="1"/>
    </row>
    <row r="215" spans="4:13" ht="15.75" customHeight="1">
      <c r="D215" s="1"/>
      <c r="H215" s="1"/>
      <c r="J215" s="14"/>
      <c r="K215" s="1"/>
      <c r="L215" s="1"/>
      <c r="M215" s="1"/>
    </row>
    <row r="216" spans="4:13" ht="15.75" customHeight="1">
      <c r="D216" s="1"/>
      <c r="H216" s="1"/>
      <c r="J216" s="14"/>
      <c r="K216" s="1"/>
      <c r="L216" s="1"/>
      <c r="M216" s="1"/>
    </row>
    <row r="217" spans="4:13" ht="15.75" customHeight="1">
      <c r="D217" s="1"/>
      <c r="H217" s="1"/>
      <c r="J217" s="14"/>
      <c r="K217" s="1"/>
      <c r="L217" s="1"/>
      <c r="M217" s="1"/>
    </row>
    <row r="218" spans="4:13" ht="15.75" customHeight="1">
      <c r="D218" s="1"/>
      <c r="H218" s="1"/>
      <c r="J218" s="14"/>
      <c r="K218" s="1"/>
      <c r="L218" s="1"/>
      <c r="M218" s="1"/>
    </row>
    <row r="219" spans="4:13" ht="15.75" customHeight="1">
      <c r="D219" s="1"/>
      <c r="H219" s="1"/>
      <c r="J219" s="14"/>
      <c r="K219" s="1"/>
      <c r="L219" s="1"/>
      <c r="M219" s="1"/>
    </row>
    <row r="220" spans="4:13" ht="15.75" customHeight="1">
      <c r="D220" s="1"/>
      <c r="H220" s="1"/>
      <c r="J220" s="14"/>
      <c r="K220" s="1"/>
      <c r="L220" s="1"/>
      <c r="M220" s="1"/>
    </row>
    <row r="221" spans="4:13" ht="15.75" customHeight="1">
      <c r="D221" s="1"/>
      <c r="H221" s="1"/>
      <c r="J221" s="14"/>
      <c r="K221" s="1"/>
      <c r="L221" s="1"/>
      <c r="M221" s="1"/>
    </row>
    <row r="222" spans="4:13" ht="15.75" customHeight="1">
      <c r="D222" s="1"/>
      <c r="H222" s="1"/>
      <c r="J222" s="14"/>
      <c r="K222" s="1"/>
      <c r="L222" s="1"/>
      <c r="M222" s="1"/>
    </row>
    <row r="223" spans="4:13" ht="15.75" customHeight="1">
      <c r="D223" s="1"/>
      <c r="H223" s="1"/>
      <c r="J223" s="14"/>
      <c r="K223" s="1"/>
      <c r="L223" s="1"/>
      <c r="M223" s="1"/>
    </row>
    <row r="224" spans="4:13" ht="15.75" customHeight="1">
      <c r="D224" s="1"/>
      <c r="H224" s="1"/>
      <c r="J224" s="14"/>
      <c r="K224" s="1"/>
      <c r="L224" s="1"/>
      <c r="M224" s="1"/>
    </row>
    <row r="225" spans="4:13" ht="15.75" customHeight="1">
      <c r="D225" s="1"/>
      <c r="H225" s="1"/>
      <c r="J225" s="14"/>
      <c r="K225" s="1"/>
      <c r="L225" s="1"/>
      <c r="M225" s="1"/>
    </row>
    <row r="226" spans="4:13" ht="15.75" customHeight="1">
      <c r="D226" s="1"/>
      <c r="H226" s="1"/>
      <c r="J226" s="14"/>
      <c r="K226" s="1"/>
      <c r="L226" s="1"/>
      <c r="M226" s="1"/>
    </row>
    <row r="227" spans="4:13" ht="15.75" customHeight="1">
      <c r="D227" s="1"/>
      <c r="H227" s="1"/>
      <c r="J227" s="14"/>
      <c r="K227" s="1"/>
      <c r="L227" s="1"/>
      <c r="M227" s="1"/>
    </row>
    <row r="228" spans="4:13" ht="15.75" customHeight="1">
      <c r="D228" s="1"/>
      <c r="H228" s="1"/>
      <c r="J228" s="14"/>
      <c r="K228" s="1"/>
      <c r="L228" s="1"/>
      <c r="M228" s="1"/>
    </row>
    <row r="229" spans="4:13" ht="15.75" customHeight="1">
      <c r="D229" s="1"/>
      <c r="H229" s="1"/>
      <c r="J229" s="14"/>
      <c r="K229" s="1"/>
      <c r="L229" s="1"/>
      <c r="M229" s="1"/>
    </row>
    <row r="230" spans="4:13" ht="15.75" customHeight="1">
      <c r="D230" s="1"/>
      <c r="H230" s="1"/>
      <c r="J230" s="14"/>
      <c r="K230" s="1"/>
      <c r="L230" s="1"/>
      <c r="M230" s="1"/>
    </row>
    <row r="231" spans="4:13" ht="15.75" customHeight="1">
      <c r="K231" s="1"/>
      <c r="L231" s="1"/>
      <c r="M231" s="1"/>
    </row>
    <row r="232" spans="4:13" ht="15.75" customHeight="1">
      <c r="K232" s="1"/>
      <c r="L232" s="1"/>
      <c r="M232" s="1"/>
    </row>
    <row r="233" spans="4:13" ht="15.75" customHeight="1">
      <c r="K233" s="1"/>
      <c r="L233" s="1"/>
      <c r="M233" s="1"/>
    </row>
    <row r="234" spans="4:13" ht="15.75" customHeight="1">
      <c r="K234" s="1"/>
      <c r="L234" s="1"/>
      <c r="M234" s="1"/>
    </row>
    <row r="235" spans="4:13" ht="15.75" customHeight="1">
      <c r="K235" s="1"/>
      <c r="L235" s="1"/>
      <c r="M235" s="1"/>
    </row>
    <row r="236" spans="4:13" ht="15.75" customHeight="1">
      <c r="K236" s="1"/>
      <c r="L236" s="1"/>
      <c r="M236" s="1"/>
    </row>
    <row r="237" spans="4:13" ht="15.75" customHeight="1">
      <c r="K237" s="1"/>
      <c r="L237" s="1"/>
      <c r="M237" s="1"/>
    </row>
    <row r="238" spans="4:13" ht="15.75" customHeight="1">
      <c r="K238" s="1"/>
      <c r="L238" s="1"/>
      <c r="M238" s="1"/>
    </row>
    <row r="239" spans="4:13" ht="15.75" customHeight="1">
      <c r="K239" s="1"/>
      <c r="L239" s="1"/>
      <c r="M239" s="1"/>
    </row>
    <row r="240" spans="4:13" ht="15.75" customHeight="1">
      <c r="K240" s="1"/>
      <c r="L240" s="1"/>
      <c r="M240" s="1"/>
    </row>
    <row r="241" spans="11:13" ht="15.75" customHeight="1">
      <c r="K241" s="1"/>
      <c r="L241" s="1"/>
      <c r="M241" s="1"/>
    </row>
    <row r="242" spans="11:13" ht="15.75" customHeight="1">
      <c r="K242" s="1"/>
      <c r="L242" s="1"/>
      <c r="M242" s="1"/>
    </row>
    <row r="243" spans="11:13" ht="15.75" customHeight="1">
      <c r="K243" s="1"/>
      <c r="L243" s="1"/>
      <c r="M243" s="1"/>
    </row>
    <row r="244" spans="11:13" ht="15.75" customHeight="1">
      <c r="K244" s="1"/>
      <c r="L244" s="1"/>
      <c r="M244" s="1"/>
    </row>
    <row r="245" spans="11:13" ht="15.75" customHeight="1">
      <c r="K245" s="1"/>
      <c r="L245" s="1"/>
      <c r="M245" s="1"/>
    </row>
    <row r="246" spans="11:13" ht="15.75" customHeight="1">
      <c r="K246" s="1"/>
      <c r="L246" s="1"/>
      <c r="M246" s="1"/>
    </row>
    <row r="247" spans="11:13" ht="15.75" customHeight="1">
      <c r="K247" s="1"/>
      <c r="L247" s="1"/>
      <c r="M247" s="1"/>
    </row>
    <row r="248" spans="11:13" ht="15.75" customHeight="1">
      <c r="K248" s="1"/>
      <c r="L248" s="1"/>
      <c r="M248" s="1"/>
    </row>
    <row r="249" spans="11:13" ht="15.75" customHeight="1">
      <c r="K249" s="1"/>
      <c r="L249" s="1"/>
      <c r="M249" s="1"/>
    </row>
    <row r="250" spans="11:13" ht="15.75" customHeight="1">
      <c r="K250" s="1"/>
      <c r="L250" s="1"/>
      <c r="M250" s="1"/>
    </row>
    <row r="251" spans="11:13" ht="15.75" customHeight="1">
      <c r="K251" s="1"/>
      <c r="L251" s="1"/>
      <c r="M251" s="1"/>
    </row>
    <row r="252" spans="11:13" ht="15.75" customHeight="1">
      <c r="K252" s="1"/>
      <c r="L252" s="1"/>
      <c r="M252" s="1"/>
    </row>
    <row r="253" spans="11:13" ht="15.75" customHeight="1">
      <c r="K253" s="1"/>
      <c r="L253" s="1"/>
      <c r="M253" s="1"/>
    </row>
    <row r="254" spans="11:13" ht="15.75" customHeight="1">
      <c r="K254" s="1"/>
      <c r="L254" s="1"/>
      <c r="M254" s="1"/>
    </row>
    <row r="255" spans="11:13" ht="15.75" customHeight="1">
      <c r="K255" s="1"/>
      <c r="L255" s="1"/>
      <c r="M255" s="1"/>
    </row>
    <row r="256" spans="11:13" ht="15.75" customHeight="1">
      <c r="K256" s="1"/>
      <c r="L256" s="1"/>
      <c r="M256" s="1"/>
    </row>
    <row r="257" spans="11:13" ht="15.75" customHeight="1">
      <c r="K257" s="1"/>
      <c r="L257" s="1"/>
      <c r="M257" s="1"/>
    </row>
    <row r="258" spans="11:13" ht="15.75" customHeight="1">
      <c r="K258" s="1"/>
      <c r="L258" s="1"/>
      <c r="M258" s="1"/>
    </row>
    <row r="259" spans="11:13" ht="15.75" customHeight="1">
      <c r="K259" s="1"/>
      <c r="L259" s="1"/>
      <c r="M259" s="1"/>
    </row>
    <row r="260" spans="11:13" ht="15.75" customHeight="1">
      <c r="K260" s="1"/>
      <c r="L260" s="1"/>
      <c r="M260" s="1"/>
    </row>
    <row r="261" spans="11:13" ht="15.75" customHeight="1">
      <c r="K261" s="1"/>
      <c r="L261" s="1"/>
      <c r="M261" s="1"/>
    </row>
    <row r="262" spans="11:13" ht="15.75" customHeight="1">
      <c r="K262" s="1"/>
      <c r="L262" s="1"/>
      <c r="M262" s="1"/>
    </row>
    <row r="263" spans="11:13" ht="15.75" customHeight="1">
      <c r="K263" s="1"/>
      <c r="L263" s="1"/>
      <c r="M263" s="1"/>
    </row>
    <row r="264" spans="11:13" ht="15.75" customHeight="1">
      <c r="K264" s="1"/>
      <c r="L264" s="1"/>
      <c r="M264" s="1"/>
    </row>
    <row r="265" spans="11:13" ht="15.75" customHeight="1">
      <c r="K265" s="1"/>
      <c r="L265" s="1"/>
      <c r="M265" s="1"/>
    </row>
    <row r="266" spans="11:13" ht="15.75" customHeight="1">
      <c r="K266" s="1"/>
      <c r="L266" s="1"/>
      <c r="M266" s="1"/>
    </row>
    <row r="267" spans="11:13" ht="15.75" customHeight="1">
      <c r="K267" s="1"/>
      <c r="L267" s="1"/>
      <c r="M267" s="1"/>
    </row>
    <row r="268" spans="11:13" ht="15.75" customHeight="1">
      <c r="K268" s="1"/>
      <c r="L268" s="1"/>
      <c r="M268" s="1"/>
    </row>
    <row r="269" spans="11:13" ht="15.75" customHeight="1">
      <c r="K269" s="1"/>
      <c r="L269" s="1"/>
      <c r="M269" s="1"/>
    </row>
    <row r="270" spans="11:13" ht="15.75" customHeight="1">
      <c r="K270" s="1"/>
      <c r="L270" s="1"/>
      <c r="M270" s="1"/>
    </row>
    <row r="271" spans="11:13" ht="15.75" customHeight="1">
      <c r="K271" s="1"/>
      <c r="L271" s="1"/>
      <c r="M271" s="1"/>
    </row>
    <row r="272" spans="11:13" ht="15.75" customHeight="1">
      <c r="K272" s="1"/>
      <c r="L272" s="1"/>
      <c r="M272" s="1"/>
    </row>
    <row r="273" spans="11:13" ht="15.75" customHeight="1">
      <c r="K273" s="1"/>
      <c r="L273" s="1"/>
      <c r="M273" s="1"/>
    </row>
    <row r="274" spans="11:13" ht="15.75" customHeight="1">
      <c r="K274" s="1"/>
      <c r="L274" s="1"/>
      <c r="M274" s="1"/>
    </row>
    <row r="275" spans="11:13" ht="15.75" customHeight="1">
      <c r="K275" s="1"/>
      <c r="L275" s="1"/>
      <c r="M275" s="1"/>
    </row>
    <row r="276" spans="11:13" ht="15.75" customHeight="1">
      <c r="K276" s="1"/>
      <c r="L276" s="1"/>
      <c r="M276" s="1"/>
    </row>
    <row r="277" spans="11:13" ht="15.75" customHeight="1">
      <c r="K277" s="1"/>
      <c r="L277" s="1"/>
      <c r="M277" s="1"/>
    </row>
    <row r="278" spans="11:13" ht="15.75" customHeight="1">
      <c r="K278" s="1"/>
      <c r="L278" s="1"/>
      <c r="M278" s="1"/>
    </row>
    <row r="279" spans="11:13" ht="15.75" customHeight="1">
      <c r="K279" s="1"/>
      <c r="L279" s="1"/>
      <c r="M279" s="1"/>
    </row>
    <row r="280" spans="11:13" ht="15.75" customHeight="1">
      <c r="K280" s="1"/>
      <c r="L280" s="1"/>
      <c r="M280" s="1"/>
    </row>
    <row r="281" spans="11:13" ht="15.75" customHeight="1">
      <c r="K281" s="1"/>
      <c r="L281" s="1"/>
      <c r="M281" s="1"/>
    </row>
    <row r="282" spans="11:13" ht="15.75" customHeight="1">
      <c r="K282" s="1"/>
      <c r="L282" s="1"/>
      <c r="M282" s="1"/>
    </row>
    <row r="283" spans="11:13" ht="15.75" customHeight="1">
      <c r="K283" s="1"/>
      <c r="L283" s="1"/>
      <c r="M283" s="1"/>
    </row>
    <row r="284" spans="11:13" ht="15.75" customHeight="1">
      <c r="K284" s="1"/>
      <c r="L284" s="1"/>
      <c r="M284" s="1"/>
    </row>
    <row r="285" spans="11:13" ht="15.75" customHeight="1">
      <c r="K285" s="1"/>
      <c r="L285" s="1"/>
      <c r="M285" s="1"/>
    </row>
    <row r="286" spans="11:13" ht="15.75" customHeight="1">
      <c r="K286" s="1"/>
      <c r="L286" s="1"/>
      <c r="M286" s="1"/>
    </row>
    <row r="287" spans="11:13" ht="15.75" customHeight="1">
      <c r="K287" s="1"/>
      <c r="L287" s="1"/>
      <c r="M287" s="1"/>
    </row>
    <row r="288" spans="11:13" ht="15.75" customHeight="1">
      <c r="K288" s="1"/>
      <c r="L288" s="1"/>
      <c r="M288" s="1"/>
    </row>
    <row r="289" spans="11:13" ht="15.75" customHeight="1">
      <c r="K289" s="1"/>
      <c r="L289" s="1"/>
      <c r="M289" s="1"/>
    </row>
    <row r="290" spans="11:13" ht="15.75" customHeight="1">
      <c r="K290" s="1"/>
      <c r="L290" s="1"/>
      <c r="M290" s="1"/>
    </row>
    <row r="291" spans="11:13" ht="15.75" customHeight="1">
      <c r="K291" s="1"/>
      <c r="L291" s="1"/>
      <c r="M291" s="1"/>
    </row>
    <row r="292" spans="11:13" ht="15.75" customHeight="1">
      <c r="K292" s="1"/>
      <c r="L292" s="1"/>
      <c r="M292" s="1"/>
    </row>
    <row r="293" spans="11:13" ht="15.75" customHeight="1">
      <c r="K293" s="1"/>
      <c r="L293" s="1"/>
      <c r="M293" s="1"/>
    </row>
    <row r="294" spans="11:13" ht="15.75" customHeight="1">
      <c r="K294" s="1"/>
      <c r="L294" s="1"/>
      <c r="M294" s="1"/>
    </row>
    <row r="295" spans="11:13" ht="15.75" customHeight="1">
      <c r="K295" s="1"/>
      <c r="L295" s="1"/>
      <c r="M295" s="1"/>
    </row>
    <row r="296" spans="11:13" ht="15.75" customHeight="1">
      <c r="K296" s="1"/>
      <c r="L296" s="1"/>
      <c r="M296" s="1"/>
    </row>
    <row r="297" spans="11:13" ht="15.75" customHeight="1">
      <c r="K297" s="1"/>
      <c r="L297" s="1"/>
      <c r="M297" s="1"/>
    </row>
    <row r="298" spans="11:13" ht="15.75" customHeight="1">
      <c r="K298" s="1"/>
      <c r="L298" s="1"/>
      <c r="M298" s="1"/>
    </row>
    <row r="299" spans="11:13" ht="15.75" customHeight="1">
      <c r="K299" s="1"/>
      <c r="L299" s="1"/>
      <c r="M299" s="1"/>
    </row>
    <row r="300" spans="11:13" ht="15.75" customHeight="1">
      <c r="K300" s="1"/>
      <c r="L300" s="1"/>
      <c r="M300" s="1"/>
    </row>
    <row r="301" spans="11:13" ht="15.75" customHeight="1">
      <c r="K301" s="1"/>
      <c r="L301" s="1"/>
      <c r="M301" s="1"/>
    </row>
    <row r="302" spans="11:13" ht="15.75" customHeight="1">
      <c r="K302" s="1"/>
      <c r="L302" s="1"/>
      <c r="M302" s="1"/>
    </row>
    <row r="303" spans="11:13" ht="15.75" customHeight="1">
      <c r="K303" s="1"/>
      <c r="L303" s="1"/>
      <c r="M303" s="1"/>
    </row>
    <row r="304" spans="11:13" ht="15.75" customHeight="1">
      <c r="K304" s="1"/>
      <c r="L304" s="1"/>
      <c r="M304" s="1"/>
    </row>
    <row r="305" spans="11:13" ht="15.75" customHeight="1">
      <c r="K305" s="1"/>
      <c r="L305" s="1"/>
      <c r="M305" s="1"/>
    </row>
    <row r="306" spans="11:13" ht="15.75" customHeight="1">
      <c r="K306" s="1"/>
      <c r="L306" s="1"/>
      <c r="M306" s="1"/>
    </row>
    <row r="307" spans="11:13" ht="15.75" customHeight="1">
      <c r="K307" s="1"/>
      <c r="L307" s="1"/>
      <c r="M307" s="1"/>
    </row>
    <row r="308" spans="11:13" ht="15.75" customHeight="1">
      <c r="K308" s="1"/>
      <c r="L308" s="1"/>
      <c r="M308" s="1"/>
    </row>
    <row r="309" spans="11:13" ht="15.75" customHeight="1">
      <c r="K309" s="1"/>
      <c r="L309" s="1"/>
      <c r="M309" s="1"/>
    </row>
    <row r="310" spans="11:13" ht="15.75" customHeight="1">
      <c r="K310" s="1"/>
      <c r="L310" s="1"/>
      <c r="M310" s="1"/>
    </row>
    <row r="311" spans="11:13" ht="15.75" customHeight="1">
      <c r="K311" s="1"/>
      <c r="L311" s="1"/>
      <c r="M311" s="1"/>
    </row>
    <row r="312" spans="11:13" ht="15.75" customHeight="1">
      <c r="K312" s="1"/>
      <c r="L312" s="1"/>
      <c r="M312" s="1"/>
    </row>
    <row r="313" spans="11:13" ht="15.75" customHeight="1">
      <c r="K313" s="1"/>
      <c r="L313" s="1"/>
      <c r="M313" s="1"/>
    </row>
    <row r="314" spans="11:13" ht="15.75" customHeight="1">
      <c r="K314" s="1"/>
      <c r="L314" s="1"/>
      <c r="M314" s="1"/>
    </row>
    <row r="315" spans="11:13" ht="15.75" customHeight="1">
      <c r="K315" s="1"/>
      <c r="L315" s="1"/>
      <c r="M315" s="1"/>
    </row>
    <row r="316" spans="11:13" ht="15.75" customHeight="1">
      <c r="K316" s="1"/>
      <c r="L316" s="1"/>
      <c r="M316" s="1"/>
    </row>
    <row r="317" spans="11:13" ht="15.75" customHeight="1">
      <c r="K317" s="1"/>
      <c r="L317" s="1"/>
      <c r="M317" s="1"/>
    </row>
    <row r="318" spans="11:13" ht="15.75" customHeight="1">
      <c r="K318" s="1"/>
      <c r="L318" s="1"/>
      <c r="M318" s="1"/>
    </row>
    <row r="319" spans="11:13" ht="15.75" customHeight="1">
      <c r="K319" s="1"/>
      <c r="L319" s="1"/>
      <c r="M319" s="1"/>
    </row>
    <row r="320" spans="11:13" ht="15.75" customHeight="1">
      <c r="K320" s="1"/>
      <c r="L320" s="1"/>
      <c r="M320" s="1"/>
    </row>
    <row r="321" spans="11:13" ht="15.75" customHeight="1">
      <c r="K321" s="1"/>
      <c r="L321" s="1"/>
      <c r="M321" s="1"/>
    </row>
    <row r="322" spans="11:13" ht="15.75" customHeight="1">
      <c r="K322" s="1"/>
      <c r="L322" s="1"/>
      <c r="M322" s="1"/>
    </row>
    <row r="323" spans="11:13" ht="15.75" customHeight="1">
      <c r="K323" s="1"/>
      <c r="L323" s="1"/>
      <c r="M323" s="1"/>
    </row>
    <row r="324" spans="11:13" ht="15.75" customHeight="1">
      <c r="K324" s="1"/>
      <c r="L324" s="1"/>
      <c r="M324" s="1"/>
    </row>
    <row r="325" spans="11:13" ht="15.75" customHeight="1">
      <c r="K325" s="1"/>
      <c r="L325" s="1"/>
      <c r="M325" s="1"/>
    </row>
    <row r="326" spans="11:13" ht="15.75" customHeight="1">
      <c r="K326" s="1"/>
      <c r="L326" s="1"/>
      <c r="M326" s="1"/>
    </row>
    <row r="327" spans="11:13" ht="15.75" customHeight="1">
      <c r="K327" s="1"/>
      <c r="L327" s="1"/>
      <c r="M327" s="1"/>
    </row>
    <row r="328" spans="11:13" ht="15.75" customHeight="1">
      <c r="K328" s="1"/>
      <c r="L328" s="1"/>
      <c r="M328" s="1"/>
    </row>
    <row r="329" spans="11:13" ht="15.75" customHeight="1">
      <c r="K329" s="1"/>
      <c r="L329" s="1"/>
      <c r="M329" s="1"/>
    </row>
    <row r="330" spans="11:13" ht="15.75" customHeight="1">
      <c r="K330" s="1"/>
      <c r="L330" s="1"/>
      <c r="M330" s="1"/>
    </row>
    <row r="331" spans="11:13" ht="15.75" customHeight="1">
      <c r="K331" s="1"/>
      <c r="L331" s="1"/>
      <c r="M331" s="1"/>
    </row>
    <row r="332" spans="11:13" ht="15.75" customHeight="1">
      <c r="K332" s="1"/>
      <c r="L332" s="1"/>
      <c r="M332" s="1"/>
    </row>
    <row r="333" spans="11:13" ht="15.75" customHeight="1">
      <c r="K333" s="1"/>
      <c r="L333" s="1"/>
      <c r="M333" s="1"/>
    </row>
    <row r="334" spans="11:13" ht="15.75" customHeight="1">
      <c r="K334" s="1"/>
      <c r="L334" s="1"/>
      <c r="M334" s="1"/>
    </row>
    <row r="335" spans="11:13" ht="15.75" customHeight="1">
      <c r="K335" s="1"/>
      <c r="L335" s="1"/>
      <c r="M335" s="1"/>
    </row>
    <row r="336" spans="11:13" ht="15.75" customHeight="1">
      <c r="K336" s="1"/>
      <c r="L336" s="1"/>
      <c r="M336" s="1"/>
    </row>
    <row r="337" spans="11:13" ht="15.75" customHeight="1">
      <c r="K337" s="1"/>
      <c r="L337" s="1"/>
      <c r="M337" s="1"/>
    </row>
    <row r="338" spans="11:13" ht="15.75" customHeight="1">
      <c r="K338" s="1"/>
      <c r="L338" s="1"/>
      <c r="M338" s="1"/>
    </row>
    <row r="339" spans="11:13" ht="15.75" customHeight="1">
      <c r="K339" s="1"/>
      <c r="L339" s="1"/>
      <c r="M339" s="1"/>
    </row>
    <row r="340" spans="11:13" ht="15.75" customHeight="1">
      <c r="K340" s="1"/>
      <c r="L340" s="1"/>
      <c r="M340" s="1"/>
    </row>
    <row r="341" spans="11:13" ht="15.75" customHeight="1">
      <c r="K341" s="1"/>
      <c r="L341" s="1"/>
      <c r="M341" s="1"/>
    </row>
    <row r="342" spans="11:13" ht="15.75" customHeight="1">
      <c r="K342" s="1"/>
      <c r="L342" s="1"/>
      <c r="M342" s="1"/>
    </row>
    <row r="343" spans="11:13" ht="15.75" customHeight="1">
      <c r="K343" s="1"/>
      <c r="L343" s="1"/>
      <c r="M343" s="1"/>
    </row>
    <row r="344" spans="11:13" ht="15.75" customHeight="1">
      <c r="K344" s="1"/>
      <c r="L344" s="1"/>
      <c r="M344" s="1"/>
    </row>
    <row r="345" spans="11:13" ht="15.75" customHeight="1">
      <c r="K345" s="1"/>
      <c r="L345" s="1"/>
      <c r="M345" s="1"/>
    </row>
    <row r="346" spans="11:13" ht="15.75" customHeight="1">
      <c r="K346" s="1"/>
      <c r="L346" s="1"/>
      <c r="M346" s="1"/>
    </row>
    <row r="347" spans="11:13" ht="15.75" customHeight="1">
      <c r="K347" s="1"/>
      <c r="L347" s="1"/>
      <c r="M347" s="1"/>
    </row>
    <row r="348" spans="11:13" ht="15.75" customHeight="1">
      <c r="K348" s="1"/>
      <c r="L348" s="1"/>
      <c r="M348" s="1"/>
    </row>
    <row r="349" spans="11:13" ht="15.75" customHeight="1">
      <c r="K349" s="1"/>
      <c r="L349" s="1"/>
      <c r="M349" s="1"/>
    </row>
    <row r="350" spans="11:13" ht="15.75" customHeight="1">
      <c r="K350" s="1"/>
      <c r="L350" s="1"/>
      <c r="M350" s="1"/>
    </row>
    <row r="351" spans="11:13" ht="15.75" customHeight="1">
      <c r="K351" s="1"/>
      <c r="L351" s="1"/>
      <c r="M351" s="1"/>
    </row>
    <row r="352" spans="11:13" ht="15.75" customHeight="1">
      <c r="K352" s="1"/>
      <c r="L352" s="1"/>
      <c r="M352" s="1"/>
    </row>
    <row r="353" spans="11:13" ht="15.75" customHeight="1">
      <c r="K353" s="1"/>
      <c r="L353" s="1"/>
      <c r="M353" s="1"/>
    </row>
    <row r="354" spans="11:13" ht="15.75" customHeight="1">
      <c r="K354" s="1"/>
      <c r="L354" s="1"/>
      <c r="M354" s="1"/>
    </row>
    <row r="355" spans="11:13" ht="15.75" customHeight="1">
      <c r="K355" s="1"/>
      <c r="L355" s="1"/>
      <c r="M355" s="1"/>
    </row>
    <row r="356" spans="11:13" ht="15.75" customHeight="1">
      <c r="K356" s="1"/>
      <c r="L356" s="1"/>
      <c r="M356" s="1"/>
    </row>
    <row r="357" spans="11:13" ht="15.75" customHeight="1">
      <c r="K357" s="1"/>
      <c r="L357" s="1"/>
      <c r="M357" s="1"/>
    </row>
    <row r="358" spans="11:13" ht="15.75" customHeight="1">
      <c r="K358" s="1"/>
      <c r="L358" s="1"/>
      <c r="M358" s="1"/>
    </row>
    <row r="359" spans="11:13" ht="15.75" customHeight="1">
      <c r="K359" s="1"/>
      <c r="L359" s="1"/>
      <c r="M359" s="1"/>
    </row>
    <row r="360" spans="11:13" ht="15.75" customHeight="1">
      <c r="K360" s="1"/>
      <c r="L360" s="1"/>
      <c r="M360" s="1"/>
    </row>
    <row r="361" spans="11:13" ht="15.75" customHeight="1">
      <c r="K361" s="1"/>
      <c r="L361" s="1"/>
      <c r="M361" s="1"/>
    </row>
    <row r="362" spans="11:13" ht="15.75" customHeight="1">
      <c r="K362" s="1"/>
      <c r="L362" s="1"/>
      <c r="M362" s="1"/>
    </row>
    <row r="363" spans="11:13" ht="15.75" customHeight="1">
      <c r="K363" s="1"/>
      <c r="L363" s="1"/>
      <c r="M363" s="1"/>
    </row>
    <row r="364" spans="11:13" ht="15.75" customHeight="1">
      <c r="K364" s="1"/>
      <c r="L364" s="1"/>
      <c r="M364" s="1"/>
    </row>
    <row r="365" spans="11:13" ht="15.75" customHeight="1">
      <c r="K365" s="1"/>
      <c r="L365" s="1"/>
      <c r="M365" s="1"/>
    </row>
    <row r="366" spans="11:13" ht="15.75" customHeight="1">
      <c r="K366" s="1"/>
      <c r="L366" s="1"/>
      <c r="M366" s="1"/>
    </row>
    <row r="367" spans="11:13" ht="15.75" customHeight="1">
      <c r="K367" s="1"/>
      <c r="L367" s="1"/>
      <c r="M367" s="1"/>
    </row>
    <row r="368" spans="11:13" ht="15.75" customHeight="1">
      <c r="K368" s="1"/>
      <c r="L368" s="1"/>
      <c r="M368" s="1"/>
    </row>
    <row r="369" spans="11:13" ht="15.75" customHeight="1">
      <c r="K369" s="1"/>
      <c r="L369" s="1"/>
      <c r="M369" s="1"/>
    </row>
    <row r="370" spans="11:13" ht="15.75" customHeight="1">
      <c r="K370" s="1"/>
      <c r="L370" s="1"/>
      <c r="M370" s="1"/>
    </row>
    <row r="371" spans="11:13" ht="15.75" customHeight="1">
      <c r="K371" s="1"/>
      <c r="L371" s="1"/>
      <c r="M371" s="1"/>
    </row>
    <row r="372" spans="11:13" ht="15.75" customHeight="1">
      <c r="K372" s="1"/>
      <c r="L372" s="1"/>
      <c r="M372" s="1"/>
    </row>
    <row r="373" spans="11:13" ht="15.75" customHeight="1">
      <c r="K373" s="1"/>
      <c r="L373" s="1"/>
      <c r="M373" s="1"/>
    </row>
    <row r="374" spans="11:13" ht="15.75" customHeight="1">
      <c r="K374" s="1"/>
      <c r="L374" s="1"/>
      <c r="M374" s="1"/>
    </row>
    <row r="375" spans="11:13" ht="15.75" customHeight="1">
      <c r="K375" s="1"/>
      <c r="L375" s="1"/>
      <c r="M375" s="1"/>
    </row>
    <row r="376" spans="11:13" ht="15.75" customHeight="1">
      <c r="K376" s="1"/>
      <c r="L376" s="1"/>
      <c r="M376" s="1"/>
    </row>
    <row r="377" spans="11:13" ht="15.75" customHeight="1">
      <c r="K377" s="1"/>
      <c r="L377" s="1"/>
      <c r="M377" s="1"/>
    </row>
    <row r="378" spans="11:13" ht="15.75" customHeight="1">
      <c r="K378" s="1"/>
      <c r="L378" s="1"/>
      <c r="M378" s="1"/>
    </row>
    <row r="379" spans="11:13" ht="15.75" customHeight="1">
      <c r="K379" s="1"/>
      <c r="L379" s="1"/>
      <c r="M379" s="1"/>
    </row>
    <row r="380" spans="11:13" ht="15.75" customHeight="1">
      <c r="K380" s="1"/>
      <c r="L380" s="1"/>
      <c r="M380" s="1"/>
    </row>
    <row r="381" spans="11:13" ht="15.75" customHeight="1">
      <c r="K381" s="1"/>
      <c r="L381" s="1"/>
      <c r="M381" s="1"/>
    </row>
    <row r="382" spans="11:13" ht="15.75" customHeight="1">
      <c r="K382" s="1"/>
      <c r="L382" s="1"/>
      <c r="M382" s="1"/>
    </row>
    <row r="383" spans="11:13" ht="15.75" customHeight="1">
      <c r="K383" s="1"/>
      <c r="L383" s="1"/>
      <c r="M383" s="1"/>
    </row>
    <row r="384" spans="11:13" ht="15.75" customHeight="1">
      <c r="K384" s="1"/>
      <c r="L384" s="1"/>
      <c r="M384" s="1"/>
    </row>
    <row r="385" spans="11:13" ht="15.75" customHeight="1">
      <c r="K385" s="1"/>
      <c r="L385" s="1"/>
      <c r="M385" s="1"/>
    </row>
    <row r="386" spans="11:13" ht="15.75" customHeight="1">
      <c r="K386" s="1"/>
      <c r="L386" s="1"/>
      <c r="M386" s="1"/>
    </row>
    <row r="387" spans="11:13" ht="15.75" customHeight="1">
      <c r="K387" s="1"/>
      <c r="L387" s="1"/>
      <c r="M387" s="1"/>
    </row>
    <row r="388" spans="11:13" ht="15.75" customHeight="1">
      <c r="K388" s="1"/>
      <c r="L388" s="1"/>
      <c r="M388" s="1"/>
    </row>
    <row r="389" spans="11:13" ht="15.75" customHeight="1">
      <c r="K389" s="1"/>
      <c r="L389" s="1"/>
      <c r="M389" s="1"/>
    </row>
    <row r="390" spans="11:13" ht="15.75" customHeight="1">
      <c r="K390" s="1"/>
      <c r="L390" s="1"/>
      <c r="M390" s="1"/>
    </row>
    <row r="391" spans="11:13" ht="15.75" customHeight="1">
      <c r="K391" s="1"/>
      <c r="L391" s="1"/>
      <c r="M391" s="1"/>
    </row>
    <row r="392" spans="11:13" ht="15.75" customHeight="1">
      <c r="K392" s="1"/>
      <c r="L392" s="1"/>
      <c r="M392" s="1"/>
    </row>
    <row r="393" spans="11:13" ht="15.75" customHeight="1">
      <c r="K393" s="1"/>
      <c r="L393" s="1"/>
      <c r="M393" s="1"/>
    </row>
    <row r="394" spans="11:13" ht="15.75" customHeight="1">
      <c r="K394" s="1"/>
      <c r="L394" s="1"/>
      <c r="M394" s="1"/>
    </row>
    <row r="395" spans="11:13" ht="15.75" customHeight="1">
      <c r="K395" s="1"/>
      <c r="L395" s="1"/>
      <c r="M395" s="1"/>
    </row>
    <row r="396" spans="11:13" ht="15.75" customHeight="1">
      <c r="K396" s="1"/>
      <c r="L396" s="1"/>
      <c r="M396" s="1"/>
    </row>
    <row r="397" spans="11:13" ht="15.75" customHeight="1">
      <c r="K397" s="1"/>
      <c r="L397" s="1"/>
      <c r="M397" s="1"/>
    </row>
    <row r="398" spans="11:13" ht="15.75" customHeight="1">
      <c r="K398" s="1"/>
      <c r="L398" s="1"/>
      <c r="M398" s="1"/>
    </row>
    <row r="399" spans="11:13" ht="15.75" customHeight="1">
      <c r="K399" s="1"/>
      <c r="L399" s="1"/>
      <c r="M399" s="1"/>
    </row>
    <row r="400" spans="11:13" ht="15.75" customHeight="1">
      <c r="K400" s="1"/>
      <c r="L400" s="1"/>
      <c r="M400" s="1"/>
    </row>
    <row r="401" spans="11:13" ht="15.75" customHeight="1">
      <c r="K401" s="1"/>
      <c r="L401" s="1"/>
      <c r="M401" s="1"/>
    </row>
    <row r="402" spans="11:13" ht="15.75" customHeight="1">
      <c r="K402" s="1"/>
      <c r="L402" s="1"/>
      <c r="M402" s="1"/>
    </row>
    <row r="403" spans="11:13" ht="15.75" customHeight="1">
      <c r="K403" s="1"/>
      <c r="L403" s="1"/>
      <c r="M403" s="1"/>
    </row>
    <row r="404" spans="11:13" ht="15.75" customHeight="1">
      <c r="K404" s="1"/>
      <c r="L404" s="1"/>
      <c r="M404" s="1"/>
    </row>
    <row r="405" spans="11:13" ht="15.75" customHeight="1">
      <c r="K405" s="1"/>
      <c r="L405" s="1"/>
      <c r="M405" s="1"/>
    </row>
    <row r="406" spans="11:13" ht="15.75" customHeight="1">
      <c r="K406" s="1"/>
      <c r="L406" s="1"/>
      <c r="M406" s="1"/>
    </row>
    <row r="407" spans="11:13" ht="15.75" customHeight="1">
      <c r="K407" s="1"/>
      <c r="L407" s="1"/>
      <c r="M407" s="1"/>
    </row>
    <row r="408" spans="11:13" ht="15.75" customHeight="1">
      <c r="K408" s="1"/>
      <c r="L408" s="1"/>
      <c r="M408" s="1"/>
    </row>
    <row r="409" spans="11:13" ht="15.75" customHeight="1">
      <c r="K409" s="1"/>
      <c r="L409" s="1"/>
      <c r="M409" s="1"/>
    </row>
    <row r="410" spans="11:13" ht="15.75" customHeight="1">
      <c r="K410" s="1"/>
      <c r="L410" s="1"/>
      <c r="M410" s="1"/>
    </row>
    <row r="411" spans="11:13" ht="15.75" customHeight="1">
      <c r="K411" s="1"/>
      <c r="L411" s="1"/>
      <c r="M411" s="1"/>
    </row>
    <row r="412" spans="11:13" ht="15.75" customHeight="1">
      <c r="K412" s="1"/>
      <c r="L412" s="1"/>
      <c r="M412" s="1"/>
    </row>
    <row r="413" spans="11:13" ht="15.75" customHeight="1">
      <c r="K413" s="1"/>
      <c r="L413" s="1"/>
      <c r="M413" s="1"/>
    </row>
    <row r="414" spans="11:13" ht="15.75" customHeight="1">
      <c r="K414" s="1"/>
      <c r="L414" s="1"/>
      <c r="M414" s="1"/>
    </row>
    <row r="415" spans="11:13" ht="15.75" customHeight="1">
      <c r="K415" s="1"/>
      <c r="L415" s="1"/>
      <c r="M415" s="1"/>
    </row>
    <row r="416" spans="11:13" ht="15.75" customHeight="1">
      <c r="K416" s="1"/>
      <c r="L416" s="1"/>
      <c r="M416" s="1"/>
    </row>
    <row r="417" spans="11:13" ht="15.75" customHeight="1">
      <c r="K417" s="1"/>
      <c r="L417" s="1"/>
      <c r="M417" s="1"/>
    </row>
    <row r="418" spans="11:13" ht="15.75" customHeight="1">
      <c r="K418" s="1"/>
      <c r="L418" s="1"/>
      <c r="M418" s="1"/>
    </row>
    <row r="419" spans="11:13" ht="15.75" customHeight="1">
      <c r="K419" s="1"/>
      <c r="L419" s="1"/>
      <c r="M419" s="1"/>
    </row>
    <row r="420" spans="11:13" ht="15.75" customHeight="1">
      <c r="K420" s="1"/>
      <c r="L420" s="1"/>
      <c r="M420" s="1"/>
    </row>
    <row r="421" spans="11:13" ht="15.75" customHeight="1">
      <c r="K421" s="1"/>
      <c r="L421" s="1"/>
      <c r="M421" s="1"/>
    </row>
    <row r="422" spans="11:13" ht="15.75" customHeight="1">
      <c r="K422" s="1"/>
      <c r="L422" s="1"/>
      <c r="M422" s="1"/>
    </row>
    <row r="423" spans="11:13" ht="15.75" customHeight="1">
      <c r="K423" s="1"/>
      <c r="L423" s="1"/>
      <c r="M423" s="1"/>
    </row>
    <row r="424" spans="11:13" ht="15.75" customHeight="1">
      <c r="K424" s="1"/>
      <c r="L424" s="1"/>
      <c r="M424" s="1"/>
    </row>
    <row r="425" spans="11:13" ht="15.75" customHeight="1">
      <c r="K425" s="1"/>
      <c r="L425" s="1"/>
      <c r="M425" s="1"/>
    </row>
    <row r="426" spans="11:13" ht="15.75" customHeight="1">
      <c r="K426" s="1"/>
      <c r="L426" s="1"/>
      <c r="M426" s="1"/>
    </row>
    <row r="427" spans="11:13" ht="15.75" customHeight="1">
      <c r="K427" s="1"/>
      <c r="L427" s="1"/>
      <c r="M427" s="1"/>
    </row>
    <row r="428" spans="11:13" ht="15.75" customHeight="1">
      <c r="K428" s="1"/>
      <c r="L428" s="1"/>
      <c r="M428" s="1"/>
    </row>
    <row r="429" spans="11:13" ht="15.75" customHeight="1">
      <c r="K429" s="1"/>
      <c r="L429" s="1"/>
      <c r="M429" s="1"/>
    </row>
    <row r="430" spans="11:13" ht="15.75" customHeight="1">
      <c r="K430" s="1"/>
      <c r="L430" s="1"/>
      <c r="M430" s="1"/>
    </row>
    <row r="431" spans="11:13" ht="15.75" customHeight="1">
      <c r="K431" s="1"/>
      <c r="L431" s="1"/>
      <c r="M431" s="1"/>
    </row>
    <row r="432" spans="11:13" ht="15.75" customHeight="1">
      <c r="K432" s="1"/>
      <c r="L432" s="1"/>
      <c r="M432" s="1"/>
    </row>
    <row r="433" spans="11:13" ht="15.75" customHeight="1">
      <c r="K433" s="1"/>
      <c r="L433" s="1"/>
      <c r="M433" s="1"/>
    </row>
    <row r="434" spans="11:13" ht="15.75" customHeight="1">
      <c r="K434" s="1"/>
      <c r="L434" s="1"/>
      <c r="M434" s="1"/>
    </row>
    <row r="435" spans="11:13" ht="15.75" customHeight="1">
      <c r="K435" s="1"/>
      <c r="L435" s="1"/>
      <c r="M435" s="1"/>
    </row>
    <row r="436" spans="11:13" ht="15.75" customHeight="1">
      <c r="K436" s="1"/>
      <c r="L436" s="1"/>
      <c r="M436" s="1"/>
    </row>
    <row r="437" spans="11:13" ht="15.75" customHeight="1">
      <c r="K437" s="1"/>
      <c r="L437" s="1"/>
      <c r="M437" s="1"/>
    </row>
    <row r="438" spans="11:13" ht="15.75" customHeight="1">
      <c r="K438" s="1"/>
      <c r="L438" s="1"/>
      <c r="M438" s="1"/>
    </row>
    <row r="439" spans="11:13" ht="15.75" customHeight="1">
      <c r="K439" s="1"/>
      <c r="L439" s="1"/>
      <c r="M439" s="1"/>
    </row>
    <row r="440" spans="11:13" ht="15.75" customHeight="1">
      <c r="K440" s="1"/>
      <c r="L440" s="1"/>
      <c r="M440" s="1"/>
    </row>
    <row r="441" spans="11:13" ht="15.75" customHeight="1">
      <c r="K441" s="1"/>
      <c r="L441" s="1"/>
      <c r="M441" s="1"/>
    </row>
    <row r="442" spans="11:13" ht="15.75" customHeight="1">
      <c r="K442" s="1"/>
      <c r="L442" s="1"/>
      <c r="M442" s="1"/>
    </row>
    <row r="443" spans="11:13" ht="15.75" customHeight="1">
      <c r="K443" s="1"/>
      <c r="L443" s="1"/>
      <c r="M443" s="1"/>
    </row>
    <row r="444" spans="11:13" ht="15.75" customHeight="1">
      <c r="K444" s="1"/>
      <c r="L444" s="1"/>
      <c r="M444" s="1"/>
    </row>
    <row r="445" spans="11:13" ht="15.75" customHeight="1">
      <c r="K445" s="1"/>
      <c r="L445" s="1"/>
      <c r="M445" s="1"/>
    </row>
    <row r="446" spans="11:13" ht="15.75" customHeight="1">
      <c r="K446" s="1"/>
      <c r="L446" s="1"/>
      <c r="M446" s="1"/>
    </row>
    <row r="447" spans="11:13" ht="15.75" customHeight="1">
      <c r="K447" s="1"/>
      <c r="L447" s="1"/>
      <c r="M447" s="1"/>
    </row>
    <row r="448" spans="11:13" ht="15.75" customHeight="1">
      <c r="K448" s="1"/>
      <c r="L448" s="1"/>
      <c r="M448" s="1"/>
    </row>
    <row r="449" spans="11:13" ht="15.75" customHeight="1">
      <c r="K449" s="1"/>
      <c r="L449" s="1"/>
      <c r="M449" s="1"/>
    </row>
    <row r="450" spans="11:13" ht="15.75" customHeight="1">
      <c r="K450" s="1"/>
      <c r="L450" s="1"/>
      <c r="M450" s="1"/>
    </row>
    <row r="451" spans="11:13" ht="15.75" customHeight="1">
      <c r="K451" s="1"/>
      <c r="L451" s="1"/>
      <c r="M451" s="1"/>
    </row>
    <row r="452" spans="11:13" ht="15.75" customHeight="1">
      <c r="K452" s="1"/>
      <c r="L452" s="1"/>
      <c r="M452" s="1"/>
    </row>
    <row r="453" spans="11:13" ht="15.75" customHeight="1">
      <c r="K453" s="1"/>
      <c r="L453" s="1"/>
      <c r="M453" s="1"/>
    </row>
    <row r="454" spans="11:13" ht="15.75" customHeight="1">
      <c r="K454" s="1"/>
      <c r="L454" s="1"/>
      <c r="M454" s="1"/>
    </row>
    <row r="455" spans="11:13" ht="15.75" customHeight="1">
      <c r="K455" s="1"/>
      <c r="L455" s="1"/>
      <c r="M455" s="1"/>
    </row>
    <row r="456" spans="11:13" ht="15.75" customHeight="1">
      <c r="K456" s="1"/>
      <c r="L456" s="1"/>
      <c r="M456" s="1"/>
    </row>
    <row r="457" spans="11:13" ht="15.75" customHeight="1">
      <c r="K457" s="1"/>
      <c r="L457" s="1"/>
      <c r="M457" s="1"/>
    </row>
    <row r="458" spans="11:13" ht="15.75" customHeight="1">
      <c r="K458" s="1"/>
      <c r="L458" s="1"/>
      <c r="M458" s="1"/>
    </row>
    <row r="459" spans="11:13" ht="15.75" customHeight="1">
      <c r="K459" s="1"/>
      <c r="L459" s="1"/>
      <c r="M459" s="1"/>
    </row>
    <row r="460" spans="11:13" ht="15.75" customHeight="1">
      <c r="K460" s="1"/>
      <c r="L460" s="1"/>
      <c r="M460" s="1"/>
    </row>
    <row r="461" spans="11:13" ht="15.75" customHeight="1">
      <c r="K461" s="1"/>
      <c r="L461" s="1"/>
      <c r="M461" s="1"/>
    </row>
    <row r="462" spans="11:13" ht="15.75" customHeight="1">
      <c r="K462" s="1"/>
      <c r="L462" s="1"/>
      <c r="M462" s="1"/>
    </row>
    <row r="463" spans="11:13" ht="15.75" customHeight="1">
      <c r="K463" s="1"/>
      <c r="L463" s="1"/>
      <c r="M463" s="1"/>
    </row>
    <row r="464" spans="11:13" ht="15.75" customHeight="1">
      <c r="K464" s="1"/>
      <c r="L464" s="1"/>
      <c r="M464" s="1"/>
    </row>
    <row r="465" spans="11:13" ht="15.75" customHeight="1">
      <c r="K465" s="1"/>
      <c r="L465" s="1"/>
      <c r="M465" s="1"/>
    </row>
    <row r="466" spans="11:13" ht="15.75" customHeight="1">
      <c r="K466" s="1"/>
      <c r="L466" s="1"/>
      <c r="M466" s="1"/>
    </row>
    <row r="467" spans="11:13" ht="15.75" customHeight="1">
      <c r="K467" s="1"/>
      <c r="L467" s="1"/>
      <c r="M467" s="1"/>
    </row>
    <row r="468" spans="11:13" ht="15.75" customHeight="1">
      <c r="K468" s="1"/>
      <c r="L468" s="1"/>
      <c r="M468" s="1"/>
    </row>
    <row r="469" spans="11:13" ht="15.75" customHeight="1">
      <c r="K469" s="1"/>
      <c r="L469" s="1"/>
      <c r="M469" s="1"/>
    </row>
    <row r="470" spans="11:13" ht="15.75" customHeight="1">
      <c r="K470" s="1"/>
      <c r="L470" s="1"/>
      <c r="M470" s="1"/>
    </row>
    <row r="471" spans="11:13" ht="15.75" customHeight="1">
      <c r="K471" s="1"/>
      <c r="L471" s="1"/>
      <c r="M471" s="1"/>
    </row>
    <row r="472" spans="11:13" ht="15.75" customHeight="1">
      <c r="K472" s="1"/>
      <c r="L472" s="1"/>
      <c r="M472" s="1"/>
    </row>
    <row r="473" spans="11:13" ht="15.75" customHeight="1">
      <c r="K473" s="1"/>
      <c r="L473" s="1"/>
      <c r="M473" s="1"/>
    </row>
    <row r="474" spans="11:13" ht="15.75" customHeight="1">
      <c r="K474" s="1"/>
      <c r="L474" s="1"/>
      <c r="M474" s="1"/>
    </row>
    <row r="475" spans="11:13" ht="15.75" customHeight="1">
      <c r="K475" s="1"/>
      <c r="L475" s="1"/>
      <c r="M475" s="1"/>
    </row>
    <row r="476" spans="11:13" ht="15.75" customHeight="1">
      <c r="K476" s="1"/>
      <c r="L476" s="1"/>
      <c r="M476" s="1"/>
    </row>
    <row r="477" spans="11:13" ht="15.75" customHeight="1">
      <c r="K477" s="1"/>
      <c r="L477" s="1"/>
      <c r="M477" s="1"/>
    </row>
    <row r="478" spans="11:13" ht="15.75" customHeight="1">
      <c r="K478" s="1"/>
      <c r="L478" s="1"/>
      <c r="M478" s="1"/>
    </row>
    <row r="479" spans="11:13" ht="15.75" customHeight="1">
      <c r="K479" s="1"/>
      <c r="L479" s="1"/>
      <c r="M479" s="1"/>
    </row>
    <row r="480" spans="11:13" ht="15.75" customHeight="1">
      <c r="K480" s="1"/>
      <c r="L480" s="1"/>
      <c r="M480" s="1"/>
    </row>
    <row r="481" spans="11:13" ht="15.75" customHeight="1">
      <c r="K481" s="1"/>
      <c r="L481" s="1"/>
      <c r="M481" s="1"/>
    </row>
    <row r="482" spans="11:13" ht="15.75" customHeight="1">
      <c r="K482" s="1"/>
      <c r="L482" s="1"/>
      <c r="M482" s="1"/>
    </row>
    <row r="483" spans="11:13" ht="15.75" customHeight="1">
      <c r="K483" s="1"/>
      <c r="L483" s="1"/>
      <c r="M483" s="1"/>
    </row>
    <row r="484" spans="11:13" ht="15.75" customHeight="1">
      <c r="K484" s="1"/>
      <c r="L484" s="1"/>
      <c r="M484" s="1"/>
    </row>
    <row r="485" spans="11:13" ht="15.75" customHeight="1">
      <c r="K485" s="1"/>
      <c r="L485" s="1"/>
      <c r="M485" s="1"/>
    </row>
    <row r="486" spans="11:13" ht="15.75" customHeight="1">
      <c r="K486" s="1"/>
      <c r="L486" s="1"/>
      <c r="M486" s="1"/>
    </row>
    <row r="487" spans="11:13" ht="15.75" customHeight="1">
      <c r="K487" s="1"/>
      <c r="L487" s="1"/>
      <c r="M487" s="1"/>
    </row>
    <row r="488" spans="11:13" ht="15.75" customHeight="1">
      <c r="K488" s="1"/>
      <c r="L488" s="1"/>
      <c r="M488" s="1"/>
    </row>
    <row r="489" spans="11:13" ht="15.75" customHeight="1">
      <c r="K489" s="1"/>
      <c r="L489" s="1"/>
      <c r="M489" s="1"/>
    </row>
    <row r="490" spans="11:13" ht="15.75" customHeight="1">
      <c r="K490" s="1"/>
      <c r="L490" s="1"/>
      <c r="M490" s="1"/>
    </row>
    <row r="491" spans="11:13" ht="15.75" customHeight="1">
      <c r="K491" s="1"/>
      <c r="L491" s="1"/>
      <c r="M491" s="1"/>
    </row>
    <row r="492" spans="11:13" ht="15.75" customHeight="1">
      <c r="K492" s="1"/>
      <c r="L492" s="1"/>
      <c r="M492" s="1"/>
    </row>
    <row r="493" spans="11:13" ht="15.75" customHeight="1">
      <c r="K493" s="1"/>
      <c r="L493" s="1"/>
      <c r="M493" s="1"/>
    </row>
    <row r="494" spans="11:13" ht="15.75" customHeight="1">
      <c r="K494" s="1"/>
      <c r="L494" s="1"/>
      <c r="M494" s="1"/>
    </row>
    <row r="495" spans="11:13" ht="15.75" customHeight="1">
      <c r="K495" s="1"/>
      <c r="L495" s="1"/>
      <c r="M495" s="1"/>
    </row>
    <row r="496" spans="11:13" ht="15.75" customHeight="1">
      <c r="K496" s="1"/>
      <c r="L496" s="1"/>
      <c r="M496" s="1"/>
    </row>
    <row r="497" spans="11:13" ht="15.75" customHeight="1">
      <c r="K497" s="1"/>
      <c r="L497" s="1"/>
      <c r="M497" s="1"/>
    </row>
    <row r="498" spans="11:13" ht="15.75" customHeight="1">
      <c r="K498" s="1"/>
      <c r="L498" s="1"/>
      <c r="M498" s="1"/>
    </row>
    <row r="499" spans="11:13" ht="15.75" customHeight="1">
      <c r="K499" s="1"/>
      <c r="L499" s="1"/>
      <c r="M499" s="1"/>
    </row>
    <row r="500" spans="11:13" ht="15.75" customHeight="1">
      <c r="K500" s="1"/>
      <c r="L500" s="1"/>
      <c r="M500" s="1"/>
    </row>
    <row r="501" spans="11:13" ht="15.75" customHeight="1">
      <c r="K501" s="1"/>
      <c r="L501" s="1"/>
      <c r="M501" s="1"/>
    </row>
    <row r="502" spans="11:13" ht="15.75" customHeight="1">
      <c r="K502" s="1"/>
      <c r="L502" s="1"/>
      <c r="M502" s="1"/>
    </row>
    <row r="503" spans="11:13" ht="15.75" customHeight="1">
      <c r="K503" s="1"/>
      <c r="L503" s="1"/>
      <c r="M503" s="1"/>
    </row>
    <row r="504" spans="11:13" ht="15.75" customHeight="1">
      <c r="K504" s="1"/>
      <c r="L504" s="1"/>
      <c r="M504" s="1"/>
    </row>
    <row r="505" spans="11:13" ht="15.75" customHeight="1">
      <c r="K505" s="1"/>
      <c r="L505" s="1"/>
      <c r="M505" s="1"/>
    </row>
    <row r="506" spans="11:13" ht="15.75" customHeight="1">
      <c r="K506" s="1"/>
      <c r="L506" s="1"/>
      <c r="M506" s="1"/>
    </row>
    <row r="507" spans="11:13" ht="15.75" customHeight="1">
      <c r="K507" s="1"/>
      <c r="L507" s="1"/>
      <c r="M507" s="1"/>
    </row>
    <row r="508" spans="11:13" ht="15.75" customHeight="1">
      <c r="K508" s="1"/>
      <c r="L508" s="1"/>
      <c r="M508" s="1"/>
    </row>
    <row r="509" spans="11:13" ht="15.75" customHeight="1">
      <c r="K509" s="1"/>
      <c r="L509" s="1"/>
      <c r="M509" s="1"/>
    </row>
    <row r="510" spans="11:13" ht="15.75" customHeight="1">
      <c r="K510" s="1"/>
      <c r="L510" s="1"/>
      <c r="M510" s="1"/>
    </row>
    <row r="511" spans="11:13" ht="15.75" customHeight="1">
      <c r="K511" s="1"/>
      <c r="L511" s="1"/>
      <c r="M511" s="1"/>
    </row>
    <row r="512" spans="11:13" ht="15.75" customHeight="1">
      <c r="K512" s="1"/>
      <c r="L512" s="1"/>
      <c r="M512" s="1"/>
    </row>
    <row r="513" spans="11:13" ht="15.75" customHeight="1">
      <c r="K513" s="1"/>
      <c r="L513" s="1"/>
      <c r="M513" s="1"/>
    </row>
    <row r="514" spans="11:13" ht="15.75" customHeight="1">
      <c r="K514" s="1"/>
      <c r="L514" s="1"/>
      <c r="M514" s="1"/>
    </row>
    <row r="515" spans="11:13" ht="15.75" customHeight="1">
      <c r="K515" s="1"/>
      <c r="L515" s="1"/>
      <c r="M515" s="1"/>
    </row>
    <row r="516" spans="11:13" ht="15.75" customHeight="1">
      <c r="K516" s="1"/>
      <c r="L516" s="1"/>
      <c r="M516" s="1"/>
    </row>
    <row r="517" spans="11:13" ht="15.75" customHeight="1">
      <c r="K517" s="1"/>
      <c r="L517" s="1"/>
      <c r="M517" s="1"/>
    </row>
    <row r="518" spans="11:13" ht="15.75" customHeight="1">
      <c r="K518" s="1"/>
      <c r="L518" s="1"/>
      <c r="M518" s="1"/>
    </row>
    <row r="519" spans="11:13" ht="15.75" customHeight="1">
      <c r="K519" s="1"/>
      <c r="L519" s="1"/>
      <c r="M519" s="1"/>
    </row>
    <row r="520" spans="11:13" ht="15.75" customHeight="1">
      <c r="K520" s="1"/>
      <c r="L520" s="1"/>
      <c r="M520" s="1"/>
    </row>
    <row r="521" spans="11:13" ht="15.75" customHeight="1">
      <c r="K521" s="1"/>
      <c r="L521" s="1"/>
      <c r="M521" s="1"/>
    </row>
    <row r="522" spans="11:13" ht="15.75" customHeight="1">
      <c r="K522" s="1"/>
      <c r="L522" s="1"/>
      <c r="M522" s="1"/>
    </row>
    <row r="523" spans="11:13" ht="15.75" customHeight="1">
      <c r="K523" s="1"/>
      <c r="L523" s="1"/>
      <c r="M523" s="1"/>
    </row>
    <row r="524" spans="11:13" ht="15.75" customHeight="1">
      <c r="K524" s="1"/>
      <c r="L524" s="1"/>
      <c r="M524" s="1"/>
    </row>
    <row r="525" spans="11:13" ht="15.75" customHeight="1">
      <c r="K525" s="1"/>
      <c r="L525" s="1"/>
      <c r="M525" s="1"/>
    </row>
    <row r="526" spans="11:13" ht="15.75" customHeight="1">
      <c r="K526" s="1"/>
      <c r="L526" s="1"/>
      <c r="M526" s="1"/>
    </row>
    <row r="527" spans="11:13" ht="15.75" customHeight="1">
      <c r="K527" s="1"/>
      <c r="L527" s="1"/>
      <c r="M527" s="1"/>
    </row>
    <row r="528" spans="11:13" ht="15.75" customHeight="1">
      <c r="K528" s="1"/>
      <c r="L528" s="1"/>
      <c r="M528" s="1"/>
    </row>
    <row r="529" spans="11:13" ht="15.75" customHeight="1">
      <c r="K529" s="1"/>
      <c r="L529" s="1"/>
      <c r="M529" s="1"/>
    </row>
    <row r="530" spans="11:13" ht="15.75" customHeight="1">
      <c r="K530" s="1"/>
      <c r="L530" s="1"/>
      <c r="M530" s="1"/>
    </row>
    <row r="531" spans="11:13" ht="15.75" customHeight="1">
      <c r="K531" s="1"/>
      <c r="L531" s="1"/>
      <c r="M531" s="1"/>
    </row>
    <row r="532" spans="11:13" ht="15.75" customHeight="1">
      <c r="K532" s="1"/>
      <c r="L532" s="1"/>
      <c r="M532" s="1"/>
    </row>
    <row r="533" spans="11:13" ht="15.75" customHeight="1">
      <c r="K533" s="1"/>
      <c r="L533" s="1"/>
      <c r="M533" s="1"/>
    </row>
    <row r="534" spans="11:13" ht="15.75" customHeight="1">
      <c r="K534" s="1"/>
      <c r="L534" s="1"/>
      <c r="M534" s="1"/>
    </row>
    <row r="535" spans="11:13" ht="15.75" customHeight="1">
      <c r="K535" s="1"/>
      <c r="L535" s="1"/>
      <c r="M535" s="1"/>
    </row>
    <row r="536" spans="11:13" ht="15.75" customHeight="1">
      <c r="K536" s="1"/>
      <c r="L536" s="1"/>
      <c r="M536" s="1"/>
    </row>
    <row r="537" spans="11:13" ht="15.75" customHeight="1">
      <c r="K537" s="1"/>
      <c r="L537" s="1"/>
      <c r="M537" s="1"/>
    </row>
    <row r="538" spans="11:13" ht="15.75" customHeight="1">
      <c r="K538" s="1"/>
      <c r="L538" s="1"/>
      <c r="M538" s="1"/>
    </row>
    <row r="539" spans="11:13" ht="15.75" customHeight="1">
      <c r="K539" s="1"/>
      <c r="L539" s="1"/>
      <c r="M539" s="1"/>
    </row>
    <row r="540" spans="11:13" ht="15.75" customHeight="1">
      <c r="K540" s="1"/>
      <c r="L540" s="1"/>
      <c r="M540" s="1"/>
    </row>
    <row r="541" spans="11:13" ht="15.75" customHeight="1">
      <c r="K541" s="1"/>
      <c r="L541" s="1"/>
      <c r="M541" s="1"/>
    </row>
    <row r="542" spans="11:13" ht="15.75" customHeight="1">
      <c r="K542" s="1"/>
      <c r="L542" s="1"/>
      <c r="M542" s="1"/>
    </row>
    <row r="543" spans="11:13" ht="15.75" customHeight="1">
      <c r="K543" s="1"/>
      <c r="L543" s="1"/>
      <c r="M543" s="1"/>
    </row>
    <row r="544" spans="11:13" ht="15.75" customHeight="1">
      <c r="K544" s="1"/>
      <c r="L544" s="1"/>
      <c r="M544" s="1"/>
    </row>
    <row r="545" spans="11:13" ht="15.75" customHeight="1">
      <c r="K545" s="1"/>
      <c r="L545" s="1"/>
      <c r="M545" s="1"/>
    </row>
    <row r="546" spans="11:13" ht="15.75" customHeight="1">
      <c r="K546" s="1"/>
      <c r="L546" s="1"/>
      <c r="M546" s="1"/>
    </row>
    <row r="547" spans="11:13" ht="15.75" customHeight="1">
      <c r="K547" s="1"/>
      <c r="L547" s="1"/>
      <c r="M547" s="1"/>
    </row>
    <row r="548" spans="11:13" ht="15.75" customHeight="1">
      <c r="K548" s="1"/>
      <c r="L548" s="1"/>
      <c r="M548" s="1"/>
    </row>
    <row r="549" spans="11:13" ht="15.75" customHeight="1">
      <c r="K549" s="1"/>
      <c r="L549" s="1"/>
      <c r="M549" s="1"/>
    </row>
    <row r="550" spans="11:13" ht="15.75" customHeight="1">
      <c r="K550" s="1"/>
      <c r="L550" s="1"/>
      <c r="M550" s="1"/>
    </row>
    <row r="551" spans="11:13" ht="15.75" customHeight="1">
      <c r="K551" s="1"/>
      <c r="L551" s="1"/>
      <c r="M551" s="1"/>
    </row>
    <row r="552" spans="11:13" ht="15.75" customHeight="1">
      <c r="K552" s="1"/>
      <c r="L552" s="1"/>
      <c r="M552" s="1"/>
    </row>
    <row r="553" spans="11:13" ht="15.75" customHeight="1">
      <c r="K553" s="1"/>
      <c r="L553" s="1"/>
      <c r="M553" s="1"/>
    </row>
    <row r="554" spans="11:13" ht="15.75" customHeight="1">
      <c r="K554" s="1"/>
      <c r="L554" s="1"/>
      <c r="M554" s="1"/>
    </row>
    <row r="555" spans="11:13" ht="15.75" customHeight="1">
      <c r="K555" s="1"/>
      <c r="L555" s="1"/>
      <c r="M555" s="1"/>
    </row>
    <row r="556" spans="11:13" ht="15.75" customHeight="1">
      <c r="K556" s="1"/>
      <c r="L556" s="1"/>
      <c r="M556" s="1"/>
    </row>
    <row r="557" spans="11:13" ht="15.75" customHeight="1">
      <c r="K557" s="1"/>
      <c r="L557" s="1"/>
      <c r="M557" s="1"/>
    </row>
    <row r="558" spans="11:13" ht="15.75" customHeight="1">
      <c r="K558" s="1"/>
      <c r="L558" s="1"/>
      <c r="M558" s="1"/>
    </row>
    <row r="559" spans="11:13" ht="15.75" customHeight="1">
      <c r="K559" s="1"/>
      <c r="L559" s="1"/>
      <c r="M559" s="1"/>
    </row>
    <row r="560" spans="11:13" ht="15.75" customHeight="1">
      <c r="K560" s="1"/>
      <c r="L560" s="1"/>
      <c r="M560" s="1"/>
    </row>
    <row r="561" spans="11:13" ht="15.75" customHeight="1">
      <c r="K561" s="1"/>
      <c r="L561" s="1"/>
      <c r="M561" s="1"/>
    </row>
    <row r="562" spans="11:13" ht="15.75" customHeight="1">
      <c r="K562" s="1"/>
      <c r="L562" s="1"/>
      <c r="M562" s="1"/>
    </row>
    <row r="563" spans="11:13" ht="15.75" customHeight="1">
      <c r="K563" s="1"/>
      <c r="L563" s="1"/>
      <c r="M563" s="1"/>
    </row>
    <row r="564" spans="11:13" ht="15.75" customHeight="1">
      <c r="K564" s="1"/>
      <c r="L564" s="1"/>
      <c r="M564" s="1"/>
    </row>
    <row r="565" spans="11:13" ht="15.75" customHeight="1">
      <c r="K565" s="1"/>
      <c r="L565" s="1"/>
      <c r="M565" s="1"/>
    </row>
    <row r="566" spans="11:13" ht="15.75" customHeight="1">
      <c r="K566" s="1"/>
      <c r="L566" s="1"/>
      <c r="M566" s="1"/>
    </row>
    <row r="567" spans="11:13" ht="15.75" customHeight="1">
      <c r="K567" s="1"/>
      <c r="L567" s="1"/>
      <c r="M567" s="1"/>
    </row>
    <row r="568" spans="11:13" ht="15.75" customHeight="1">
      <c r="K568" s="1"/>
      <c r="L568" s="1"/>
      <c r="M568" s="1"/>
    </row>
    <row r="569" spans="11:13" ht="15.75" customHeight="1">
      <c r="K569" s="1"/>
      <c r="L569" s="1"/>
      <c r="M569" s="1"/>
    </row>
    <row r="570" spans="11:13" ht="15.75" customHeight="1">
      <c r="K570" s="1"/>
      <c r="L570" s="1"/>
      <c r="M570" s="1"/>
    </row>
    <row r="571" spans="11:13" ht="15.75" customHeight="1">
      <c r="K571" s="1"/>
      <c r="L571" s="1"/>
      <c r="M571" s="1"/>
    </row>
    <row r="572" spans="11:13" ht="15.75" customHeight="1">
      <c r="K572" s="1"/>
      <c r="L572" s="1"/>
      <c r="M572" s="1"/>
    </row>
    <row r="573" spans="11:13" ht="15.75" customHeight="1">
      <c r="K573" s="1"/>
      <c r="L573" s="1"/>
      <c r="M573" s="1"/>
    </row>
    <row r="574" spans="11:13" ht="15.75" customHeight="1">
      <c r="K574" s="1"/>
      <c r="L574" s="1"/>
      <c r="M574" s="1"/>
    </row>
    <row r="575" spans="11:13" ht="15.75" customHeight="1">
      <c r="K575" s="1"/>
      <c r="L575" s="1"/>
      <c r="M575" s="1"/>
    </row>
    <row r="576" spans="11:13" ht="15.75" customHeight="1">
      <c r="K576" s="1"/>
      <c r="L576" s="1"/>
      <c r="M576" s="1"/>
    </row>
    <row r="577" spans="11:13" ht="15.75" customHeight="1">
      <c r="K577" s="1"/>
      <c r="L577" s="1"/>
      <c r="M577" s="1"/>
    </row>
    <row r="578" spans="11:13" ht="15.75" customHeight="1">
      <c r="K578" s="1"/>
      <c r="L578" s="1"/>
      <c r="M578" s="1"/>
    </row>
    <row r="579" spans="11:13" ht="15.75" customHeight="1">
      <c r="K579" s="1"/>
      <c r="L579" s="1"/>
      <c r="M579" s="1"/>
    </row>
    <row r="580" spans="11:13" ht="15.75" customHeight="1">
      <c r="K580" s="1"/>
      <c r="L580" s="1"/>
      <c r="M580" s="1"/>
    </row>
    <row r="581" spans="11:13" ht="15.75" customHeight="1">
      <c r="K581" s="1"/>
      <c r="L581" s="1"/>
      <c r="M581" s="1"/>
    </row>
    <row r="582" spans="11:13" ht="15.75" customHeight="1">
      <c r="K582" s="1"/>
      <c r="L582" s="1"/>
      <c r="M582" s="1"/>
    </row>
    <row r="583" spans="11:13" ht="15.75" customHeight="1">
      <c r="K583" s="1"/>
      <c r="L583" s="1"/>
      <c r="M583" s="1"/>
    </row>
    <row r="584" spans="11:13" ht="15.75" customHeight="1">
      <c r="K584" s="1"/>
      <c r="L584" s="1"/>
      <c r="M584" s="1"/>
    </row>
    <row r="585" spans="11:13" ht="15.75" customHeight="1">
      <c r="K585" s="1"/>
      <c r="L585" s="1"/>
      <c r="M585" s="1"/>
    </row>
    <row r="586" spans="11:13" ht="15.75" customHeight="1">
      <c r="K586" s="1"/>
      <c r="L586" s="1"/>
      <c r="M586" s="1"/>
    </row>
    <row r="587" spans="11:13" ht="15.75" customHeight="1">
      <c r="K587" s="1"/>
      <c r="L587" s="1"/>
      <c r="M587" s="1"/>
    </row>
    <row r="588" spans="11:13" ht="15.75" customHeight="1">
      <c r="K588" s="1"/>
      <c r="L588" s="1"/>
      <c r="M588" s="1"/>
    </row>
    <row r="589" spans="11:13" ht="15.75" customHeight="1">
      <c r="K589" s="1"/>
      <c r="L589" s="1"/>
      <c r="M589" s="1"/>
    </row>
    <row r="590" spans="11:13" ht="15.75" customHeight="1">
      <c r="K590" s="1"/>
      <c r="L590" s="1"/>
      <c r="M590" s="1"/>
    </row>
    <row r="591" spans="11:13" ht="15.75" customHeight="1">
      <c r="K591" s="1"/>
      <c r="L591" s="1"/>
      <c r="M591" s="1"/>
    </row>
    <row r="592" spans="11:13" ht="15.75" customHeight="1">
      <c r="K592" s="1"/>
      <c r="L592" s="1"/>
      <c r="M592" s="1"/>
    </row>
    <row r="593" spans="11:13" ht="15.75" customHeight="1">
      <c r="K593" s="1"/>
      <c r="L593" s="1"/>
      <c r="M593" s="1"/>
    </row>
    <row r="594" spans="11:13" ht="15.75" customHeight="1">
      <c r="K594" s="1"/>
      <c r="L594" s="1"/>
      <c r="M594" s="1"/>
    </row>
    <row r="595" spans="11:13" ht="15.75" customHeight="1">
      <c r="K595" s="1"/>
      <c r="L595" s="1"/>
      <c r="M595" s="1"/>
    </row>
    <row r="596" spans="11:13" ht="15.75" customHeight="1">
      <c r="K596" s="1"/>
      <c r="L596" s="1"/>
      <c r="M596" s="1"/>
    </row>
    <row r="597" spans="11:13" ht="15.75" customHeight="1">
      <c r="K597" s="1"/>
      <c r="L597" s="1"/>
      <c r="M597" s="1"/>
    </row>
    <row r="598" spans="11:13" ht="15.75" customHeight="1">
      <c r="K598" s="1"/>
      <c r="L598" s="1"/>
      <c r="M598" s="1"/>
    </row>
    <row r="599" spans="11:13" ht="15.75" customHeight="1">
      <c r="K599" s="1"/>
      <c r="L599" s="1"/>
      <c r="M599" s="1"/>
    </row>
    <row r="600" spans="11:13" ht="15.75" customHeight="1">
      <c r="K600" s="1"/>
      <c r="L600" s="1"/>
      <c r="M600" s="1"/>
    </row>
    <row r="601" spans="11:13" ht="15.75" customHeight="1">
      <c r="K601" s="1"/>
      <c r="L601" s="1"/>
      <c r="M601" s="1"/>
    </row>
    <row r="602" spans="11:13" ht="15.75" customHeight="1">
      <c r="K602" s="1"/>
      <c r="L602" s="1"/>
      <c r="M602" s="1"/>
    </row>
    <row r="603" spans="11:13" ht="15.75" customHeight="1">
      <c r="K603" s="1"/>
      <c r="L603" s="1"/>
      <c r="M603" s="1"/>
    </row>
    <row r="604" spans="11:13" ht="15.75" customHeight="1">
      <c r="K604" s="1"/>
      <c r="L604" s="1"/>
      <c r="M604" s="1"/>
    </row>
    <row r="605" spans="11:13" ht="15.75" customHeight="1">
      <c r="K605" s="1"/>
      <c r="L605" s="1"/>
      <c r="M605" s="1"/>
    </row>
    <row r="606" spans="11:13" ht="15.75" customHeight="1">
      <c r="K606" s="1"/>
      <c r="L606" s="1"/>
      <c r="M606" s="1"/>
    </row>
    <row r="607" spans="11:13" ht="15.75" customHeight="1">
      <c r="K607" s="1"/>
      <c r="L607" s="1"/>
      <c r="M607" s="1"/>
    </row>
    <row r="608" spans="11:13" ht="15.75" customHeight="1">
      <c r="K608" s="1"/>
      <c r="L608" s="1"/>
      <c r="M608" s="1"/>
    </row>
    <row r="609" spans="11:13" ht="15.75" customHeight="1">
      <c r="K609" s="1"/>
      <c r="L609" s="1"/>
      <c r="M609" s="1"/>
    </row>
    <row r="610" spans="11:13" ht="15.75" customHeight="1">
      <c r="K610" s="1"/>
      <c r="L610" s="1"/>
      <c r="M610" s="1"/>
    </row>
    <row r="611" spans="11:13" ht="15.75" customHeight="1">
      <c r="K611" s="1"/>
      <c r="L611" s="1"/>
      <c r="M611" s="1"/>
    </row>
    <row r="612" spans="11:13" ht="15.75" customHeight="1">
      <c r="K612" s="1"/>
      <c r="L612" s="1"/>
      <c r="M612" s="1"/>
    </row>
    <row r="613" spans="11:13" ht="15.75" customHeight="1">
      <c r="K613" s="1"/>
      <c r="L613" s="1"/>
      <c r="M613" s="1"/>
    </row>
    <row r="614" spans="11:13" ht="15.75" customHeight="1">
      <c r="K614" s="1"/>
      <c r="L614" s="1"/>
      <c r="M614" s="1"/>
    </row>
    <row r="615" spans="11:13" ht="15.75" customHeight="1">
      <c r="K615" s="1"/>
      <c r="L615" s="1"/>
      <c r="M615" s="1"/>
    </row>
    <row r="616" spans="11:13" ht="15.75" customHeight="1">
      <c r="K616" s="1"/>
      <c r="L616" s="1"/>
      <c r="M616" s="1"/>
    </row>
    <row r="617" spans="11:13" ht="15.75" customHeight="1">
      <c r="K617" s="1"/>
      <c r="L617" s="1"/>
      <c r="M617" s="1"/>
    </row>
    <row r="618" spans="11:13" ht="15.75" customHeight="1">
      <c r="K618" s="1"/>
      <c r="L618" s="1"/>
      <c r="M618" s="1"/>
    </row>
    <row r="619" spans="11:13" ht="15.75" customHeight="1">
      <c r="K619" s="1"/>
      <c r="L619" s="1"/>
      <c r="M619" s="1"/>
    </row>
    <row r="620" spans="11:13" ht="15.75" customHeight="1">
      <c r="K620" s="1"/>
      <c r="L620" s="1"/>
      <c r="M620" s="1"/>
    </row>
    <row r="621" spans="11:13" ht="15.75" customHeight="1">
      <c r="K621" s="1"/>
      <c r="L621" s="1"/>
      <c r="M621" s="1"/>
    </row>
    <row r="622" spans="11:13" ht="15.75" customHeight="1">
      <c r="K622" s="1"/>
      <c r="L622" s="1"/>
      <c r="M622" s="1"/>
    </row>
    <row r="623" spans="11:13" ht="15.75" customHeight="1">
      <c r="K623" s="1"/>
      <c r="L623" s="1"/>
      <c r="M623" s="1"/>
    </row>
    <row r="624" spans="11:13" ht="15.75" customHeight="1">
      <c r="K624" s="1"/>
      <c r="L624" s="1"/>
      <c r="M624" s="1"/>
    </row>
    <row r="625" spans="11:13" ht="15.75" customHeight="1">
      <c r="K625" s="1"/>
      <c r="L625" s="1"/>
      <c r="M625" s="1"/>
    </row>
    <row r="626" spans="11:13" ht="15.75" customHeight="1">
      <c r="K626" s="1"/>
      <c r="L626" s="1"/>
      <c r="M626" s="1"/>
    </row>
    <row r="627" spans="11:13" ht="15.75" customHeight="1">
      <c r="K627" s="1"/>
      <c r="L627" s="1"/>
      <c r="M627" s="1"/>
    </row>
    <row r="628" spans="11:13" ht="15.75" customHeight="1">
      <c r="K628" s="1"/>
      <c r="L628" s="1"/>
      <c r="M628" s="1"/>
    </row>
    <row r="629" spans="11:13" ht="15.75" customHeight="1">
      <c r="K629" s="1"/>
      <c r="L629" s="1"/>
      <c r="M629" s="1"/>
    </row>
    <row r="630" spans="11:13" ht="15.75" customHeight="1">
      <c r="K630" s="1"/>
      <c r="L630" s="1"/>
      <c r="M630" s="1"/>
    </row>
    <row r="631" spans="11:13" ht="15.75" customHeight="1">
      <c r="K631" s="1"/>
      <c r="L631" s="1"/>
      <c r="M631" s="1"/>
    </row>
    <row r="632" spans="11:13" ht="15.75" customHeight="1">
      <c r="K632" s="1"/>
      <c r="L632" s="1"/>
      <c r="M632" s="1"/>
    </row>
    <row r="633" spans="11:13" ht="15.75" customHeight="1">
      <c r="K633" s="1"/>
      <c r="L633" s="1"/>
      <c r="M633" s="1"/>
    </row>
    <row r="634" spans="11:13" ht="15.75" customHeight="1">
      <c r="K634" s="1"/>
      <c r="L634" s="1"/>
      <c r="M634" s="1"/>
    </row>
    <row r="635" spans="11:13" ht="15.75" customHeight="1">
      <c r="K635" s="1"/>
      <c r="L635" s="1"/>
      <c r="M635" s="1"/>
    </row>
    <row r="636" spans="11:13" ht="15.75" customHeight="1">
      <c r="K636" s="1"/>
      <c r="L636" s="1"/>
      <c r="M636" s="1"/>
    </row>
    <row r="637" spans="11:13" ht="15.75" customHeight="1">
      <c r="K637" s="1"/>
      <c r="L637" s="1"/>
      <c r="M637" s="1"/>
    </row>
    <row r="638" spans="11:13" ht="15.75" customHeight="1">
      <c r="K638" s="1"/>
      <c r="L638" s="1"/>
      <c r="M638" s="1"/>
    </row>
    <row r="639" spans="11:13" ht="15.75" customHeight="1">
      <c r="K639" s="1"/>
      <c r="L639" s="1"/>
      <c r="M639" s="1"/>
    </row>
    <row r="640" spans="11:13" ht="15.75" customHeight="1">
      <c r="K640" s="1"/>
      <c r="L640" s="1"/>
      <c r="M640" s="1"/>
    </row>
    <row r="641" spans="11:13" ht="15.75" customHeight="1">
      <c r="K641" s="1"/>
      <c r="L641" s="1"/>
      <c r="M641" s="1"/>
    </row>
    <row r="642" spans="11:13" ht="15.75" customHeight="1">
      <c r="K642" s="1"/>
      <c r="L642" s="1"/>
      <c r="M642" s="1"/>
    </row>
    <row r="643" spans="11:13" ht="15.75" customHeight="1">
      <c r="K643" s="1"/>
      <c r="L643" s="1"/>
      <c r="M643" s="1"/>
    </row>
    <row r="644" spans="11:13" ht="15.75" customHeight="1">
      <c r="K644" s="1"/>
      <c r="L644" s="1"/>
      <c r="M644" s="1"/>
    </row>
    <row r="645" spans="11:13" ht="15.75" customHeight="1">
      <c r="K645" s="1"/>
      <c r="L645" s="1"/>
      <c r="M645" s="1"/>
    </row>
    <row r="646" spans="11:13" ht="15.75" customHeight="1">
      <c r="K646" s="1"/>
      <c r="L646" s="1"/>
      <c r="M646" s="1"/>
    </row>
    <row r="647" spans="11:13" ht="15.75" customHeight="1">
      <c r="K647" s="1"/>
      <c r="L647" s="1"/>
      <c r="M647" s="1"/>
    </row>
    <row r="648" spans="11:13" ht="15.75" customHeight="1">
      <c r="K648" s="1"/>
      <c r="L648" s="1"/>
      <c r="M648" s="1"/>
    </row>
    <row r="649" spans="11:13" ht="15.75" customHeight="1">
      <c r="K649" s="1"/>
      <c r="L649" s="1"/>
      <c r="M649" s="1"/>
    </row>
    <row r="650" spans="11:13" ht="15.75" customHeight="1">
      <c r="K650" s="1"/>
      <c r="L650" s="1"/>
      <c r="M650" s="1"/>
    </row>
    <row r="651" spans="11:13" ht="15.75" customHeight="1">
      <c r="K651" s="1"/>
      <c r="L651" s="1"/>
      <c r="M651" s="1"/>
    </row>
    <row r="652" spans="11:13" ht="15.75" customHeight="1">
      <c r="K652" s="1"/>
      <c r="L652" s="1"/>
      <c r="M652" s="1"/>
    </row>
    <row r="653" spans="11:13" ht="15.75" customHeight="1">
      <c r="K653" s="1"/>
      <c r="L653" s="1"/>
      <c r="M653" s="1"/>
    </row>
    <row r="654" spans="11:13" ht="15.75" customHeight="1">
      <c r="K654" s="1"/>
      <c r="L654" s="1"/>
      <c r="M654" s="1"/>
    </row>
    <row r="655" spans="11:13" ht="15.75" customHeight="1">
      <c r="K655" s="1"/>
      <c r="L655" s="1"/>
      <c r="M655" s="1"/>
    </row>
    <row r="656" spans="11:13" ht="15.75" customHeight="1">
      <c r="K656" s="1"/>
      <c r="L656" s="1"/>
      <c r="M656" s="1"/>
    </row>
    <row r="657" spans="11:13" ht="15.75" customHeight="1">
      <c r="K657" s="1"/>
      <c r="L657" s="1"/>
      <c r="M657" s="1"/>
    </row>
    <row r="658" spans="11:13" ht="15.75" customHeight="1">
      <c r="K658" s="1"/>
      <c r="L658" s="1"/>
      <c r="M658" s="1"/>
    </row>
    <row r="659" spans="11:13" ht="15.75" customHeight="1">
      <c r="K659" s="1"/>
      <c r="L659" s="1"/>
      <c r="M659" s="1"/>
    </row>
    <row r="660" spans="11:13" ht="15.75" customHeight="1">
      <c r="K660" s="1"/>
      <c r="L660" s="1"/>
      <c r="M660" s="1"/>
    </row>
    <row r="661" spans="11:13" ht="15.75" customHeight="1">
      <c r="K661" s="1"/>
      <c r="L661" s="1"/>
      <c r="M661" s="1"/>
    </row>
    <row r="662" spans="11:13" ht="15.75" customHeight="1">
      <c r="K662" s="1"/>
      <c r="L662" s="1"/>
      <c r="M662" s="1"/>
    </row>
    <row r="663" spans="11:13" ht="15.75" customHeight="1">
      <c r="K663" s="1"/>
      <c r="L663" s="1"/>
      <c r="M663" s="1"/>
    </row>
    <row r="664" spans="11:13" ht="15.75" customHeight="1">
      <c r="K664" s="1"/>
      <c r="L664" s="1"/>
      <c r="M664" s="1"/>
    </row>
    <row r="665" spans="11:13" ht="15.75" customHeight="1">
      <c r="K665" s="1"/>
      <c r="L665" s="1"/>
      <c r="M665" s="1"/>
    </row>
    <row r="666" spans="11:13" ht="15.75" customHeight="1">
      <c r="K666" s="1"/>
      <c r="L666" s="1"/>
      <c r="M666" s="1"/>
    </row>
    <row r="667" spans="11:13" ht="15.75" customHeight="1">
      <c r="K667" s="1"/>
      <c r="L667" s="1"/>
      <c r="M667" s="1"/>
    </row>
    <row r="668" spans="11:13" ht="15.75" customHeight="1">
      <c r="K668" s="1"/>
      <c r="L668" s="1"/>
      <c r="M668" s="1"/>
    </row>
    <row r="669" spans="11:13" ht="15.75" customHeight="1">
      <c r="K669" s="1"/>
      <c r="L669" s="1"/>
      <c r="M669" s="1"/>
    </row>
    <row r="670" spans="11:13" ht="15.75" customHeight="1">
      <c r="K670" s="1"/>
      <c r="L670" s="1"/>
      <c r="M670" s="1"/>
    </row>
    <row r="671" spans="11:13" ht="15.75" customHeight="1">
      <c r="K671" s="1"/>
      <c r="L671" s="1"/>
      <c r="M671" s="1"/>
    </row>
    <row r="672" spans="11:13" ht="15.75" customHeight="1">
      <c r="K672" s="1"/>
      <c r="L672" s="1"/>
      <c r="M672" s="1"/>
    </row>
    <row r="673" spans="11:13" ht="15.75" customHeight="1">
      <c r="K673" s="1"/>
      <c r="L673" s="1"/>
      <c r="M673" s="1"/>
    </row>
    <row r="674" spans="11:13" ht="15.75" customHeight="1">
      <c r="K674" s="1"/>
      <c r="L674" s="1"/>
      <c r="M674" s="1"/>
    </row>
    <row r="675" spans="11:13" ht="15.75" customHeight="1">
      <c r="K675" s="1"/>
      <c r="L675" s="1"/>
      <c r="M675" s="1"/>
    </row>
    <row r="676" spans="11:13" ht="15.75" customHeight="1">
      <c r="K676" s="1"/>
      <c r="L676" s="1"/>
      <c r="M676" s="1"/>
    </row>
    <row r="677" spans="11:13" ht="15.75" customHeight="1">
      <c r="K677" s="1"/>
      <c r="L677" s="1"/>
      <c r="M677" s="1"/>
    </row>
    <row r="678" spans="11:13" ht="15.75" customHeight="1">
      <c r="K678" s="1"/>
      <c r="L678" s="1"/>
      <c r="M678" s="1"/>
    </row>
    <row r="679" spans="11:13" ht="15.75" customHeight="1">
      <c r="K679" s="1"/>
      <c r="L679" s="1"/>
      <c r="M679" s="1"/>
    </row>
    <row r="680" spans="11:13" ht="15.75" customHeight="1">
      <c r="K680" s="1"/>
      <c r="L680" s="1"/>
      <c r="M680" s="1"/>
    </row>
    <row r="681" spans="11:13" ht="15.75" customHeight="1">
      <c r="K681" s="1"/>
      <c r="L681" s="1"/>
      <c r="M681" s="1"/>
    </row>
    <row r="682" spans="11:13" ht="15.75" customHeight="1">
      <c r="K682" s="1"/>
      <c r="L682" s="1"/>
      <c r="M682" s="1"/>
    </row>
    <row r="683" spans="11:13" ht="15.75" customHeight="1">
      <c r="K683" s="1"/>
      <c r="L683" s="1"/>
      <c r="M683" s="1"/>
    </row>
    <row r="684" spans="11:13" ht="15.75" customHeight="1">
      <c r="K684" s="1"/>
      <c r="L684" s="1"/>
      <c r="M684" s="1"/>
    </row>
    <row r="685" spans="11:13" ht="15.75" customHeight="1">
      <c r="K685" s="1"/>
      <c r="L685" s="1"/>
      <c r="M685" s="1"/>
    </row>
    <row r="686" spans="11:13" ht="15.75" customHeight="1">
      <c r="K686" s="1"/>
      <c r="L686" s="1"/>
      <c r="M686" s="1"/>
    </row>
    <row r="687" spans="11:13" ht="15.75" customHeight="1">
      <c r="K687" s="1"/>
      <c r="L687" s="1"/>
      <c r="M687" s="1"/>
    </row>
    <row r="688" spans="11:13" ht="15.75" customHeight="1">
      <c r="K688" s="1"/>
      <c r="L688" s="1"/>
      <c r="M688" s="1"/>
    </row>
    <row r="689" spans="11:13" ht="15.75" customHeight="1">
      <c r="K689" s="1"/>
      <c r="L689" s="1"/>
      <c r="M689" s="1"/>
    </row>
    <row r="690" spans="11:13" ht="15.75" customHeight="1">
      <c r="K690" s="1"/>
      <c r="L690" s="1"/>
      <c r="M690" s="1"/>
    </row>
    <row r="691" spans="11:13" ht="15.75" customHeight="1">
      <c r="K691" s="1"/>
      <c r="L691" s="1"/>
      <c r="M691" s="1"/>
    </row>
    <row r="692" spans="11:13" ht="15.75" customHeight="1">
      <c r="K692" s="1"/>
      <c r="L692" s="1"/>
      <c r="M692" s="1"/>
    </row>
    <row r="693" spans="11:13" ht="15.75" customHeight="1">
      <c r="K693" s="1"/>
      <c r="L693" s="1"/>
      <c r="M693" s="1"/>
    </row>
    <row r="694" spans="11:13" ht="15.75" customHeight="1">
      <c r="K694" s="1"/>
      <c r="L694" s="1"/>
      <c r="M694" s="1"/>
    </row>
    <row r="695" spans="11:13" ht="15.75" customHeight="1">
      <c r="K695" s="1"/>
      <c r="L695" s="1"/>
      <c r="M695" s="1"/>
    </row>
    <row r="696" spans="11:13" ht="15.75" customHeight="1">
      <c r="K696" s="1"/>
      <c r="L696" s="1"/>
      <c r="M696" s="1"/>
    </row>
    <row r="697" spans="11:13" ht="15.75" customHeight="1">
      <c r="K697" s="1"/>
      <c r="L697" s="1"/>
      <c r="M697" s="1"/>
    </row>
    <row r="698" spans="11:13" ht="15.75" customHeight="1">
      <c r="K698" s="1"/>
      <c r="L698" s="1"/>
      <c r="M698" s="1"/>
    </row>
    <row r="699" spans="11:13" ht="15.75" customHeight="1">
      <c r="K699" s="1"/>
      <c r="L699" s="1"/>
      <c r="M699" s="1"/>
    </row>
    <row r="700" spans="11:13" ht="15.75" customHeight="1">
      <c r="K700" s="1"/>
      <c r="L700" s="1"/>
      <c r="M700" s="1"/>
    </row>
    <row r="701" spans="11:13" ht="15.75" customHeight="1">
      <c r="K701" s="1"/>
      <c r="L701" s="1"/>
      <c r="M701" s="1"/>
    </row>
    <row r="702" spans="11:13" ht="15.75" customHeight="1">
      <c r="K702" s="1"/>
      <c r="L702" s="1"/>
      <c r="M702" s="1"/>
    </row>
    <row r="703" spans="11:13" ht="15.75" customHeight="1">
      <c r="K703" s="1"/>
      <c r="L703" s="1"/>
      <c r="M703" s="1"/>
    </row>
    <row r="704" spans="11:13" ht="15.75" customHeight="1">
      <c r="K704" s="1"/>
      <c r="L704" s="1"/>
      <c r="M704" s="1"/>
    </row>
    <row r="705" spans="11:13" ht="15.75" customHeight="1">
      <c r="K705" s="1"/>
      <c r="L705" s="1"/>
      <c r="M705" s="1"/>
    </row>
    <row r="706" spans="11:13" ht="15.75" customHeight="1">
      <c r="K706" s="1"/>
      <c r="L706" s="1"/>
      <c r="M706" s="1"/>
    </row>
    <row r="707" spans="11:13" ht="15.75" customHeight="1">
      <c r="K707" s="1"/>
      <c r="L707" s="1"/>
      <c r="M707" s="1"/>
    </row>
    <row r="708" spans="11:13" ht="15.75" customHeight="1">
      <c r="K708" s="1"/>
      <c r="L708" s="1"/>
      <c r="M708" s="1"/>
    </row>
    <row r="709" spans="11:13" ht="15.75" customHeight="1">
      <c r="K709" s="1"/>
      <c r="L709" s="1"/>
      <c r="M709" s="1"/>
    </row>
    <row r="710" spans="11:13" ht="15.75" customHeight="1">
      <c r="K710" s="1"/>
      <c r="L710" s="1"/>
      <c r="M710" s="1"/>
    </row>
    <row r="711" spans="11:13" ht="15.75" customHeight="1">
      <c r="K711" s="1"/>
      <c r="L711" s="1"/>
      <c r="M711" s="1"/>
    </row>
    <row r="712" spans="11:13" ht="15.75" customHeight="1">
      <c r="K712" s="1"/>
      <c r="L712" s="1"/>
      <c r="M712" s="1"/>
    </row>
    <row r="713" spans="11:13" ht="15.75" customHeight="1">
      <c r="K713" s="1"/>
      <c r="L713" s="1"/>
      <c r="M713" s="1"/>
    </row>
    <row r="714" spans="11:13" ht="15.75" customHeight="1">
      <c r="K714" s="1"/>
      <c r="L714" s="1"/>
      <c r="M714" s="1"/>
    </row>
    <row r="715" spans="11:13" ht="15.75" customHeight="1">
      <c r="K715" s="1"/>
      <c r="L715" s="1"/>
      <c r="M715" s="1"/>
    </row>
    <row r="716" spans="11:13" ht="15.75" customHeight="1">
      <c r="K716" s="1"/>
      <c r="L716" s="1"/>
      <c r="M716" s="1"/>
    </row>
    <row r="717" spans="11:13" ht="15.75" customHeight="1">
      <c r="K717" s="1"/>
      <c r="L717" s="1"/>
      <c r="M717" s="1"/>
    </row>
    <row r="718" spans="11:13" ht="15.75" customHeight="1">
      <c r="K718" s="1"/>
      <c r="L718" s="1"/>
      <c r="M718" s="1"/>
    </row>
    <row r="719" spans="11:13" ht="15.75" customHeight="1">
      <c r="K719" s="1"/>
      <c r="L719" s="1"/>
      <c r="M719" s="1"/>
    </row>
    <row r="720" spans="11:13" ht="15.75" customHeight="1">
      <c r="K720" s="1"/>
      <c r="L720" s="1"/>
      <c r="M720" s="1"/>
    </row>
    <row r="721" spans="11:13" ht="15.75" customHeight="1">
      <c r="K721" s="1"/>
      <c r="L721" s="1"/>
      <c r="M721" s="1"/>
    </row>
    <row r="722" spans="11:13" ht="15.75" customHeight="1">
      <c r="K722" s="1"/>
      <c r="L722" s="1"/>
      <c r="M722" s="1"/>
    </row>
    <row r="723" spans="11:13" ht="15.75" customHeight="1">
      <c r="K723" s="1"/>
      <c r="L723" s="1"/>
      <c r="M723" s="1"/>
    </row>
    <row r="724" spans="11:13" ht="15.75" customHeight="1">
      <c r="K724" s="1"/>
      <c r="L724" s="1"/>
      <c r="M724" s="1"/>
    </row>
    <row r="725" spans="11:13" ht="15.75" customHeight="1">
      <c r="K725" s="1"/>
      <c r="L725" s="1"/>
      <c r="M725" s="1"/>
    </row>
    <row r="726" spans="11:13" ht="15.75" customHeight="1">
      <c r="K726" s="1"/>
      <c r="L726" s="1"/>
      <c r="M726" s="1"/>
    </row>
    <row r="727" spans="11:13" ht="15.75" customHeight="1">
      <c r="K727" s="1"/>
      <c r="L727" s="1"/>
      <c r="M727" s="1"/>
    </row>
    <row r="728" spans="11:13" ht="15.75" customHeight="1">
      <c r="K728" s="1"/>
      <c r="L728" s="1"/>
      <c r="M728" s="1"/>
    </row>
    <row r="729" spans="11:13" ht="15.75" customHeight="1">
      <c r="K729" s="1"/>
      <c r="L729" s="1"/>
      <c r="M729" s="1"/>
    </row>
    <row r="730" spans="11:13" ht="15.75" customHeight="1">
      <c r="K730" s="1"/>
      <c r="L730" s="1"/>
      <c r="M730" s="1"/>
    </row>
    <row r="731" spans="11:13" ht="15.75" customHeight="1">
      <c r="K731" s="1"/>
      <c r="L731" s="1"/>
      <c r="M731" s="1"/>
    </row>
    <row r="732" spans="11:13" ht="15.75" customHeight="1">
      <c r="K732" s="1"/>
      <c r="L732" s="1"/>
      <c r="M732" s="1"/>
    </row>
    <row r="733" spans="11:13" ht="15.75" customHeight="1">
      <c r="K733" s="1"/>
      <c r="L733" s="1"/>
      <c r="M733" s="1"/>
    </row>
    <row r="734" spans="11:13" ht="15.75" customHeight="1">
      <c r="K734" s="1"/>
      <c r="L734" s="1"/>
      <c r="M734" s="1"/>
    </row>
    <row r="735" spans="11:13" ht="15.75" customHeight="1">
      <c r="K735" s="1"/>
      <c r="L735" s="1"/>
      <c r="M735" s="1"/>
    </row>
    <row r="736" spans="11:13" ht="15.75" customHeight="1">
      <c r="K736" s="1"/>
      <c r="L736" s="1"/>
      <c r="M736" s="1"/>
    </row>
    <row r="737" spans="11:13" ht="15.75" customHeight="1">
      <c r="K737" s="1"/>
      <c r="L737" s="1"/>
      <c r="M737" s="1"/>
    </row>
    <row r="738" spans="11:13" ht="15.75" customHeight="1">
      <c r="K738" s="1"/>
      <c r="L738" s="1"/>
      <c r="M738" s="1"/>
    </row>
    <row r="739" spans="11:13" ht="15.75" customHeight="1">
      <c r="K739" s="1"/>
      <c r="L739" s="1"/>
      <c r="M739" s="1"/>
    </row>
    <row r="740" spans="11:13" ht="15.75" customHeight="1">
      <c r="K740" s="1"/>
      <c r="L740" s="1"/>
      <c r="M740" s="1"/>
    </row>
    <row r="741" spans="11:13" ht="15.75" customHeight="1">
      <c r="K741" s="1"/>
      <c r="L741" s="1"/>
      <c r="M741" s="1"/>
    </row>
    <row r="742" spans="11:13" ht="15.75" customHeight="1">
      <c r="K742" s="1"/>
      <c r="L742" s="1"/>
      <c r="M742" s="1"/>
    </row>
    <row r="743" spans="11:13" ht="15.75" customHeight="1">
      <c r="K743" s="1"/>
      <c r="L743" s="1"/>
      <c r="M743" s="1"/>
    </row>
    <row r="744" spans="11:13" ht="15.75" customHeight="1">
      <c r="K744" s="1"/>
      <c r="L744" s="1"/>
      <c r="M744" s="1"/>
    </row>
    <row r="745" spans="11:13" ht="15.75" customHeight="1">
      <c r="K745" s="1"/>
      <c r="L745" s="1"/>
      <c r="M745" s="1"/>
    </row>
    <row r="746" spans="11:13" ht="15.75" customHeight="1">
      <c r="K746" s="1"/>
      <c r="L746" s="1"/>
      <c r="M746" s="1"/>
    </row>
    <row r="747" spans="11:13" ht="15.75" customHeight="1">
      <c r="K747" s="1"/>
      <c r="L747" s="1"/>
      <c r="M747" s="1"/>
    </row>
    <row r="748" spans="11:13" ht="15.75" customHeight="1">
      <c r="K748" s="1"/>
      <c r="L748" s="1"/>
      <c r="M748" s="1"/>
    </row>
    <row r="749" spans="11:13" ht="15.75" customHeight="1">
      <c r="K749" s="1"/>
      <c r="L749" s="1"/>
      <c r="M749" s="1"/>
    </row>
    <row r="750" spans="11:13" ht="15.75" customHeight="1">
      <c r="K750" s="1"/>
      <c r="L750" s="1"/>
      <c r="M750" s="1"/>
    </row>
    <row r="751" spans="11:13" ht="15.75" customHeight="1">
      <c r="K751" s="1"/>
      <c r="L751" s="1"/>
      <c r="M751" s="1"/>
    </row>
    <row r="752" spans="11:13" ht="15.75" customHeight="1">
      <c r="K752" s="1"/>
      <c r="L752" s="1"/>
      <c r="M752" s="1"/>
    </row>
    <row r="753" spans="11:13" ht="15.75" customHeight="1">
      <c r="K753" s="1"/>
      <c r="L753" s="1"/>
      <c r="M753" s="1"/>
    </row>
    <row r="754" spans="11:13" ht="15.75" customHeight="1">
      <c r="K754" s="1"/>
      <c r="L754" s="1"/>
      <c r="M754" s="1"/>
    </row>
    <row r="755" spans="11:13" ht="15.75" customHeight="1">
      <c r="K755" s="1"/>
      <c r="L755" s="1"/>
      <c r="M755" s="1"/>
    </row>
    <row r="756" spans="11:13" ht="15.75" customHeight="1">
      <c r="K756" s="1"/>
      <c r="L756" s="1"/>
      <c r="M756" s="1"/>
    </row>
    <row r="757" spans="11:13" ht="15.75" customHeight="1">
      <c r="K757" s="1"/>
      <c r="L757" s="1"/>
      <c r="M757" s="1"/>
    </row>
    <row r="758" spans="11:13" ht="15.75" customHeight="1">
      <c r="K758" s="1"/>
      <c r="L758" s="1"/>
      <c r="M758" s="1"/>
    </row>
    <row r="759" spans="11:13" ht="15.75" customHeight="1">
      <c r="K759" s="1"/>
      <c r="L759" s="1"/>
      <c r="M759" s="1"/>
    </row>
    <row r="760" spans="11:13" ht="15.75" customHeight="1">
      <c r="K760" s="1"/>
      <c r="L760" s="1"/>
      <c r="M760" s="1"/>
    </row>
    <row r="761" spans="11:13" ht="15.75" customHeight="1">
      <c r="K761" s="1"/>
      <c r="L761" s="1"/>
      <c r="M761" s="1"/>
    </row>
    <row r="762" spans="11:13" ht="15.75" customHeight="1">
      <c r="K762" s="1"/>
      <c r="L762" s="1"/>
      <c r="M762" s="1"/>
    </row>
    <row r="763" spans="11:13" ht="15.75" customHeight="1">
      <c r="K763" s="1"/>
      <c r="L763" s="1"/>
      <c r="M763" s="1"/>
    </row>
    <row r="764" spans="11:13" ht="15.75" customHeight="1">
      <c r="K764" s="1"/>
      <c r="L764" s="1"/>
      <c r="M764" s="1"/>
    </row>
    <row r="765" spans="11:13" ht="15.75" customHeight="1">
      <c r="K765" s="1"/>
      <c r="L765" s="1"/>
      <c r="M765" s="1"/>
    </row>
    <row r="766" spans="11:13" ht="15.75" customHeight="1">
      <c r="K766" s="1"/>
      <c r="L766" s="1"/>
      <c r="M766" s="1"/>
    </row>
    <row r="767" spans="11:13" ht="15.75" customHeight="1">
      <c r="K767" s="1"/>
      <c r="L767" s="1"/>
      <c r="M767" s="1"/>
    </row>
    <row r="768" spans="11:13" ht="15.75" customHeight="1">
      <c r="K768" s="1"/>
      <c r="L768" s="1"/>
      <c r="M768" s="1"/>
    </row>
    <row r="769" spans="11:13" ht="15.75" customHeight="1">
      <c r="K769" s="1"/>
      <c r="L769" s="1"/>
      <c r="M769" s="1"/>
    </row>
    <row r="770" spans="11:13" ht="15.75" customHeight="1">
      <c r="K770" s="1"/>
      <c r="L770" s="1"/>
      <c r="M770" s="1"/>
    </row>
    <row r="771" spans="11:13" ht="15.75" customHeight="1">
      <c r="K771" s="1"/>
      <c r="L771" s="1"/>
      <c r="M771" s="1"/>
    </row>
    <row r="772" spans="11:13" ht="15.75" customHeight="1">
      <c r="K772" s="1"/>
      <c r="L772" s="1"/>
      <c r="M772" s="1"/>
    </row>
    <row r="773" spans="11:13" ht="15.75" customHeight="1">
      <c r="K773" s="1"/>
      <c r="L773" s="1"/>
      <c r="M773" s="1"/>
    </row>
    <row r="774" spans="11:13" ht="15.75" customHeight="1">
      <c r="K774" s="1"/>
      <c r="L774" s="1"/>
      <c r="M774" s="1"/>
    </row>
    <row r="775" spans="11:13" ht="15.75" customHeight="1">
      <c r="K775" s="1"/>
      <c r="L775" s="1"/>
      <c r="M775" s="1"/>
    </row>
    <row r="776" spans="11:13" ht="15.75" customHeight="1">
      <c r="K776" s="1"/>
      <c r="L776" s="1"/>
      <c r="M776" s="1"/>
    </row>
    <row r="777" spans="11:13" ht="15.75" customHeight="1">
      <c r="K777" s="1"/>
      <c r="L777" s="1"/>
      <c r="M777" s="1"/>
    </row>
    <row r="778" spans="11:13" ht="15.75" customHeight="1">
      <c r="K778" s="1"/>
      <c r="L778" s="1"/>
      <c r="M778" s="1"/>
    </row>
    <row r="779" spans="11:13" ht="15.75" customHeight="1">
      <c r="K779" s="1"/>
      <c r="L779" s="1"/>
      <c r="M779" s="1"/>
    </row>
    <row r="780" spans="11:13" ht="15.75" customHeight="1">
      <c r="K780" s="1"/>
      <c r="L780" s="1"/>
      <c r="M780" s="1"/>
    </row>
    <row r="781" spans="11:13" ht="15.75" customHeight="1">
      <c r="K781" s="1"/>
      <c r="L781" s="1"/>
      <c r="M781" s="1"/>
    </row>
    <row r="782" spans="11:13" ht="15.75" customHeight="1">
      <c r="K782" s="1"/>
      <c r="L782" s="1"/>
      <c r="M782" s="1"/>
    </row>
    <row r="783" spans="11:13" ht="15.75" customHeight="1">
      <c r="K783" s="1"/>
      <c r="L783" s="1"/>
      <c r="M783" s="1"/>
    </row>
    <row r="784" spans="11:13" ht="15.75" customHeight="1">
      <c r="K784" s="1"/>
      <c r="L784" s="1"/>
      <c r="M784" s="1"/>
    </row>
    <row r="785" spans="11:13" ht="15.75" customHeight="1">
      <c r="K785" s="1"/>
      <c r="L785" s="1"/>
      <c r="M785" s="1"/>
    </row>
    <row r="786" spans="11:13" ht="15.75" customHeight="1">
      <c r="K786" s="1"/>
      <c r="L786" s="1"/>
      <c r="M786" s="1"/>
    </row>
    <row r="787" spans="11:13" ht="15.75" customHeight="1">
      <c r="K787" s="1"/>
      <c r="L787" s="1"/>
      <c r="M787" s="1"/>
    </row>
    <row r="788" spans="11:13" ht="15.75" customHeight="1">
      <c r="K788" s="1"/>
      <c r="L788" s="1"/>
      <c r="M788" s="1"/>
    </row>
    <row r="789" spans="11:13" ht="15.75" customHeight="1">
      <c r="K789" s="1"/>
      <c r="L789" s="1"/>
      <c r="M789" s="1"/>
    </row>
    <row r="790" spans="11:13" ht="15.75" customHeight="1">
      <c r="K790" s="1"/>
      <c r="L790" s="1"/>
      <c r="M790" s="1"/>
    </row>
    <row r="791" spans="11:13" ht="15.75" customHeight="1">
      <c r="K791" s="1"/>
      <c r="L791" s="1"/>
      <c r="M791" s="1"/>
    </row>
    <row r="792" spans="11:13" ht="15.75" customHeight="1">
      <c r="K792" s="1"/>
      <c r="L792" s="1"/>
      <c r="M792" s="1"/>
    </row>
    <row r="793" spans="11:13" ht="15.75" customHeight="1">
      <c r="K793" s="1"/>
      <c r="L793" s="1"/>
      <c r="M793" s="1"/>
    </row>
    <row r="794" spans="11:13" ht="15.75" customHeight="1">
      <c r="K794" s="1"/>
      <c r="L794" s="1"/>
      <c r="M794" s="1"/>
    </row>
    <row r="795" spans="11:13" ht="15.75" customHeight="1">
      <c r="K795" s="1"/>
      <c r="L795" s="1"/>
      <c r="M795" s="1"/>
    </row>
    <row r="796" spans="11:13" ht="15.75" customHeight="1">
      <c r="K796" s="1"/>
      <c r="L796" s="1"/>
      <c r="M796" s="1"/>
    </row>
    <row r="797" spans="11:13" ht="15.75" customHeight="1">
      <c r="K797" s="1"/>
      <c r="L797" s="1"/>
      <c r="M797" s="1"/>
    </row>
    <row r="798" spans="11:13" ht="15.75" customHeight="1">
      <c r="K798" s="1"/>
      <c r="L798" s="1"/>
      <c r="M798" s="1"/>
    </row>
    <row r="799" spans="11:13" ht="15.75" customHeight="1">
      <c r="K799" s="1"/>
      <c r="L799" s="1"/>
      <c r="M799" s="1"/>
    </row>
    <row r="800" spans="11:13" ht="15.75" customHeight="1">
      <c r="K800" s="1"/>
      <c r="L800" s="1"/>
      <c r="M800" s="1"/>
    </row>
    <row r="801" spans="11:13" ht="15.75" customHeight="1">
      <c r="K801" s="1"/>
      <c r="L801" s="1"/>
      <c r="M801" s="1"/>
    </row>
    <row r="802" spans="11:13" ht="15.75" customHeight="1">
      <c r="K802" s="1"/>
      <c r="L802" s="1"/>
      <c r="M802" s="1"/>
    </row>
    <row r="803" spans="11:13" ht="15.75" customHeight="1">
      <c r="K803" s="1"/>
      <c r="L803" s="1"/>
      <c r="M803" s="1"/>
    </row>
    <row r="804" spans="11:13" ht="15.75" customHeight="1">
      <c r="K804" s="1"/>
      <c r="L804" s="1"/>
      <c r="M804" s="1"/>
    </row>
    <row r="805" spans="11:13" ht="15.75" customHeight="1">
      <c r="K805" s="1"/>
      <c r="L805" s="1"/>
      <c r="M805" s="1"/>
    </row>
    <row r="806" spans="11:13" ht="15.75" customHeight="1">
      <c r="K806" s="1"/>
      <c r="L806" s="1"/>
      <c r="M806" s="1"/>
    </row>
    <row r="807" spans="11:13" ht="15.75" customHeight="1">
      <c r="K807" s="1"/>
      <c r="L807" s="1"/>
      <c r="M807" s="1"/>
    </row>
    <row r="808" spans="11:13" ht="15.75" customHeight="1">
      <c r="K808" s="1"/>
      <c r="L808" s="1"/>
      <c r="M808" s="1"/>
    </row>
    <row r="809" spans="11:13" ht="15.75" customHeight="1">
      <c r="K809" s="1"/>
      <c r="L809" s="1"/>
      <c r="M809" s="1"/>
    </row>
    <row r="810" spans="11:13" ht="15.75" customHeight="1">
      <c r="K810" s="1"/>
      <c r="L810" s="1"/>
      <c r="M810" s="1"/>
    </row>
    <row r="811" spans="11:13" ht="15.75" customHeight="1">
      <c r="K811" s="1"/>
      <c r="L811" s="1"/>
      <c r="M811" s="1"/>
    </row>
    <row r="812" spans="11:13" ht="15.75" customHeight="1">
      <c r="K812" s="1"/>
      <c r="L812" s="1"/>
      <c r="M812" s="1"/>
    </row>
    <row r="813" spans="11:13" ht="15.75" customHeight="1">
      <c r="K813" s="1"/>
      <c r="L813" s="1"/>
      <c r="M813" s="1"/>
    </row>
    <row r="814" spans="11:13" ht="15.75" customHeight="1">
      <c r="K814" s="1"/>
      <c r="L814" s="1"/>
      <c r="M814" s="1"/>
    </row>
    <row r="815" spans="11:13" ht="15.75" customHeight="1">
      <c r="K815" s="1"/>
      <c r="L815" s="1"/>
      <c r="M815" s="1"/>
    </row>
    <row r="816" spans="11:13" ht="15.75" customHeight="1">
      <c r="K816" s="1"/>
      <c r="L816" s="1"/>
      <c r="M816" s="1"/>
    </row>
    <row r="817" spans="11:13" ht="15.75" customHeight="1">
      <c r="K817" s="1"/>
      <c r="L817" s="1"/>
      <c r="M817" s="1"/>
    </row>
    <row r="818" spans="11:13" ht="15.75" customHeight="1">
      <c r="K818" s="1"/>
      <c r="L818" s="1"/>
      <c r="M818" s="1"/>
    </row>
    <row r="819" spans="11:13" ht="15.75" customHeight="1">
      <c r="K819" s="1"/>
      <c r="L819" s="1"/>
      <c r="M819" s="1"/>
    </row>
    <row r="820" spans="11:13" ht="15.75" customHeight="1">
      <c r="K820" s="1"/>
      <c r="L820" s="1"/>
      <c r="M820" s="1"/>
    </row>
    <row r="821" spans="11:13" ht="15.75" customHeight="1">
      <c r="K821" s="1"/>
      <c r="L821" s="1"/>
      <c r="M821" s="1"/>
    </row>
    <row r="822" spans="11:13" ht="15.75" customHeight="1">
      <c r="K822" s="1"/>
      <c r="L822" s="1"/>
      <c r="M822" s="1"/>
    </row>
    <row r="823" spans="11:13" ht="15.75" customHeight="1">
      <c r="K823" s="1"/>
      <c r="L823" s="1"/>
      <c r="M823" s="1"/>
    </row>
    <row r="824" spans="11:13" ht="15.75" customHeight="1">
      <c r="K824" s="1"/>
      <c r="L824" s="1"/>
      <c r="M824" s="1"/>
    </row>
    <row r="825" spans="11:13" ht="15.75" customHeight="1">
      <c r="K825" s="1"/>
      <c r="L825" s="1"/>
      <c r="M825" s="1"/>
    </row>
    <row r="826" spans="11:13" ht="15.75" customHeight="1">
      <c r="K826" s="1"/>
      <c r="L826" s="1"/>
      <c r="M826" s="1"/>
    </row>
    <row r="827" spans="11:13" ht="15.75" customHeight="1">
      <c r="K827" s="1"/>
      <c r="L827" s="1"/>
      <c r="M827" s="1"/>
    </row>
    <row r="828" spans="11:13" ht="15.75" customHeight="1">
      <c r="K828" s="1"/>
      <c r="L828" s="1"/>
      <c r="M828" s="1"/>
    </row>
    <row r="829" spans="11:13" ht="15.75" customHeight="1">
      <c r="K829" s="1"/>
      <c r="L829" s="1"/>
      <c r="M829" s="1"/>
    </row>
    <row r="830" spans="11:13" ht="15.75" customHeight="1">
      <c r="K830" s="1"/>
      <c r="L830" s="1"/>
      <c r="M830" s="1"/>
    </row>
    <row r="831" spans="11:13" ht="15.75" customHeight="1">
      <c r="K831" s="1"/>
      <c r="L831" s="1"/>
      <c r="M831" s="1"/>
    </row>
    <row r="832" spans="11:13" ht="15.75" customHeight="1">
      <c r="K832" s="1"/>
      <c r="L832" s="1"/>
      <c r="M832" s="1"/>
    </row>
    <row r="833" spans="11:13" ht="15.75" customHeight="1">
      <c r="K833" s="1"/>
      <c r="L833" s="1"/>
      <c r="M833" s="1"/>
    </row>
    <row r="834" spans="11:13" ht="15.75" customHeight="1">
      <c r="K834" s="1"/>
      <c r="L834" s="1"/>
      <c r="M834" s="1"/>
    </row>
    <row r="835" spans="11:13" ht="15.75" customHeight="1">
      <c r="K835" s="1"/>
      <c r="L835" s="1"/>
      <c r="M835" s="1"/>
    </row>
    <row r="836" spans="11:13" ht="15.75" customHeight="1">
      <c r="K836" s="1"/>
      <c r="L836" s="1"/>
      <c r="M836" s="1"/>
    </row>
    <row r="837" spans="11:13" ht="15.75" customHeight="1">
      <c r="K837" s="1"/>
      <c r="L837" s="1"/>
      <c r="M837" s="1"/>
    </row>
    <row r="838" spans="11:13" ht="15.75" customHeight="1">
      <c r="K838" s="1"/>
      <c r="L838" s="1"/>
      <c r="M838" s="1"/>
    </row>
    <row r="839" spans="11:13" ht="15.75" customHeight="1">
      <c r="K839" s="1"/>
      <c r="L839" s="1"/>
      <c r="M839" s="1"/>
    </row>
    <row r="840" spans="11:13" ht="15.75" customHeight="1">
      <c r="K840" s="1"/>
      <c r="L840" s="1"/>
      <c r="M840" s="1"/>
    </row>
    <row r="841" spans="11:13" ht="15.75" customHeight="1">
      <c r="K841" s="1"/>
      <c r="L841" s="1"/>
      <c r="M841" s="1"/>
    </row>
    <row r="842" spans="11:13" ht="15.75" customHeight="1">
      <c r="K842" s="1"/>
      <c r="L842" s="1"/>
      <c r="M842" s="1"/>
    </row>
    <row r="843" spans="11:13" ht="15.75" customHeight="1">
      <c r="K843" s="1"/>
      <c r="L843" s="1"/>
      <c r="M843" s="1"/>
    </row>
    <row r="844" spans="11:13" ht="15.75" customHeight="1">
      <c r="K844" s="1"/>
      <c r="L844" s="1"/>
      <c r="M844" s="1"/>
    </row>
    <row r="845" spans="11:13" ht="15.75" customHeight="1">
      <c r="K845" s="1"/>
      <c r="L845" s="1"/>
      <c r="M845" s="1"/>
    </row>
    <row r="846" spans="11:13" ht="15.75" customHeight="1">
      <c r="K846" s="1"/>
      <c r="L846" s="1"/>
      <c r="M846" s="1"/>
    </row>
    <row r="847" spans="11:13" ht="15.75" customHeight="1">
      <c r="K847" s="1"/>
      <c r="L847" s="1"/>
      <c r="M847" s="1"/>
    </row>
    <row r="848" spans="11:13" ht="15.75" customHeight="1">
      <c r="K848" s="1"/>
      <c r="L848" s="1"/>
      <c r="M848" s="1"/>
    </row>
    <row r="849" spans="11:13" ht="15.75" customHeight="1">
      <c r="K849" s="1"/>
      <c r="L849" s="1"/>
      <c r="M849" s="1"/>
    </row>
    <row r="850" spans="11:13" ht="15.75" customHeight="1">
      <c r="K850" s="1"/>
      <c r="L850" s="1"/>
      <c r="M850" s="1"/>
    </row>
    <row r="851" spans="11:13" ht="15.75" customHeight="1">
      <c r="K851" s="1"/>
      <c r="L851" s="1"/>
      <c r="M851" s="1"/>
    </row>
    <row r="852" spans="11:13" ht="15.75" customHeight="1">
      <c r="K852" s="1"/>
      <c r="L852" s="1"/>
      <c r="M852" s="1"/>
    </row>
    <row r="853" spans="11:13" ht="15.75" customHeight="1">
      <c r="K853" s="1"/>
      <c r="L853" s="1"/>
      <c r="M853" s="1"/>
    </row>
    <row r="854" spans="11:13" ht="15.75" customHeight="1">
      <c r="K854" s="1"/>
      <c r="L854" s="1"/>
      <c r="M854" s="1"/>
    </row>
    <row r="855" spans="11:13" ht="15.75" customHeight="1">
      <c r="K855" s="1"/>
      <c r="L855" s="1"/>
      <c r="M855" s="1"/>
    </row>
    <row r="856" spans="11:13" ht="15.75" customHeight="1">
      <c r="K856" s="1"/>
      <c r="L856" s="1"/>
      <c r="M856" s="1"/>
    </row>
    <row r="857" spans="11:13" ht="15.75" customHeight="1">
      <c r="K857" s="1"/>
      <c r="L857" s="1"/>
      <c r="M857" s="1"/>
    </row>
    <row r="858" spans="11:13" ht="15.75" customHeight="1">
      <c r="K858" s="1"/>
      <c r="L858" s="1"/>
      <c r="M858" s="1"/>
    </row>
    <row r="859" spans="11:13" ht="15.75" customHeight="1">
      <c r="K859" s="1"/>
      <c r="L859" s="1"/>
      <c r="M859" s="1"/>
    </row>
    <row r="860" spans="11:13" ht="15.75" customHeight="1">
      <c r="K860" s="1"/>
      <c r="L860" s="1"/>
      <c r="M860" s="1"/>
    </row>
    <row r="861" spans="11:13" ht="15.75" customHeight="1">
      <c r="K861" s="1"/>
      <c r="L861" s="1"/>
      <c r="M861" s="1"/>
    </row>
    <row r="862" spans="11:13" ht="15.75" customHeight="1">
      <c r="K862" s="1"/>
      <c r="L862" s="1"/>
      <c r="M862" s="1"/>
    </row>
    <row r="863" spans="11:13" ht="15.75" customHeight="1">
      <c r="K863" s="1"/>
      <c r="L863" s="1"/>
      <c r="M863" s="1"/>
    </row>
    <row r="864" spans="11:13" ht="15.75" customHeight="1">
      <c r="K864" s="1"/>
      <c r="L864" s="1"/>
      <c r="M864" s="1"/>
    </row>
    <row r="865" spans="11:13" ht="15.75" customHeight="1">
      <c r="K865" s="1"/>
      <c r="L865" s="1"/>
      <c r="M865" s="1"/>
    </row>
    <row r="866" spans="11:13" ht="15.75" customHeight="1">
      <c r="K866" s="1"/>
      <c r="L866" s="1"/>
      <c r="M866" s="1"/>
    </row>
    <row r="867" spans="11:13" ht="15.75" customHeight="1">
      <c r="K867" s="1"/>
      <c r="L867" s="1"/>
      <c r="M867" s="1"/>
    </row>
    <row r="868" spans="11:13" ht="15.75" customHeight="1">
      <c r="K868" s="1"/>
      <c r="L868" s="1"/>
      <c r="M868" s="1"/>
    </row>
    <row r="869" spans="11:13" ht="15.75" customHeight="1">
      <c r="K869" s="1"/>
      <c r="L869" s="1"/>
      <c r="M869" s="1"/>
    </row>
    <row r="870" spans="11:13" ht="15.75" customHeight="1">
      <c r="K870" s="1"/>
      <c r="L870" s="1"/>
      <c r="M870" s="1"/>
    </row>
    <row r="871" spans="11:13" ht="15.75" customHeight="1">
      <c r="K871" s="1"/>
      <c r="L871" s="1"/>
      <c r="M871" s="1"/>
    </row>
    <row r="872" spans="11:13" ht="15.75" customHeight="1">
      <c r="K872" s="1"/>
      <c r="L872" s="1"/>
      <c r="M872" s="1"/>
    </row>
    <row r="873" spans="11:13" ht="15.75" customHeight="1">
      <c r="K873" s="1"/>
      <c r="L873" s="1"/>
      <c r="M873" s="1"/>
    </row>
    <row r="874" spans="11:13" ht="15.75" customHeight="1">
      <c r="K874" s="1"/>
      <c r="L874" s="1"/>
      <c r="M874" s="1"/>
    </row>
    <row r="875" spans="11:13" ht="15.75" customHeight="1">
      <c r="K875" s="1"/>
      <c r="L875" s="1"/>
      <c r="M875" s="1"/>
    </row>
    <row r="876" spans="11:13" ht="15.75" customHeight="1">
      <c r="K876" s="1"/>
      <c r="L876" s="1"/>
      <c r="M876" s="1"/>
    </row>
    <row r="877" spans="11:13" ht="15.75" customHeight="1">
      <c r="K877" s="1"/>
      <c r="L877" s="1"/>
      <c r="M877" s="1"/>
    </row>
    <row r="878" spans="11:13" ht="15.75" customHeight="1">
      <c r="K878" s="1"/>
      <c r="L878" s="1"/>
      <c r="M878" s="1"/>
    </row>
    <row r="879" spans="11:13" ht="15.75" customHeight="1">
      <c r="K879" s="1"/>
      <c r="L879" s="1"/>
      <c r="M879" s="1"/>
    </row>
    <row r="880" spans="11:13" ht="15.75" customHeight="1">
      <c r="K880" s="1"/>
      <c r="L880" s="1"/>
      <c r="M880" s="1"/>
    </row>
    <row r="881" spans="11:13" ht="15.75" customHeight="1">
      <c r="K881" s="1"/>
      <c r="L881" s="1"/>
      <c r="M881" s="1"/>
    </row>
    <row r="882" spans="11:13" ht="15.75" customHeight="1">
      <c r="K882" s="1"/>
      <c r="L882" s="1"/>
      <c r="M882" s="1"/>
    </row>
    <row r="883" spans="11:13" ht="15.75" customHeight="1">
      <c r="K883" s="1"/>
      <c r="L883" s="1"/>
      <c r="M883" s="1"/>
    </row>
    <row r="884" spans="11:13" ht="15.75" customHeight="1">
      <c r="K884" s="1"/>
      <c r="L884" s="1"/>
      <c r="M884" s="1"/>
    </row>
    <row r="885" spans="11:13" ht="15.75" customHeight="1">
      <c r="K885" s="1"/>
      <c r="L885" s="1"/>
      <c r="M885" s="1"/>
    </row>
    <row r="886" spans="11:13" ht="15.75" customHeight="1">
      <c r="K886" s="1"/>
      <c r="L886" s="1"/>
      <c r="M886" s="1"/>
    </row>
    <row r="887" spans="11:13" ht="15.75" customHeight="1">
      <c r="K887" s="1"/>
      <c r="L887" s="1"/>
      <c r="M887" s="1"/>
    </row>
    <row r="888" spans="11:13" ht="15.75" customHeight="1">
      <c r="K888" s="1"/>
      <c r="L888" s="1"/>
      <c r="M888" s="1"/>
    </row>
    <row r="889" spans="11:13" ht="15.75" customHeight="1">
      <c r="K889" s="1"/>
      <c r="L889" s="1"/>
      <c r="M889" s="1"/>
    </row>
    <row r="890" spans="11:13" ht="15.75" customHeight="1">
      <c r="K890" s="1"/>
      <c r="L890" s="1"/>
      <c r="M890" s="1"/>
    </row>
    <row r="891" spans="11:13" ht="15.75" customHeight="1">
      <c r="K891" s="1"/>
      <c r="L891" s="1"/>
      <c r="M891" s="1"/>
    </row>
    <row r="892" spans="11:13" ht="15.75" customHeight="1">
      <c r="K892" s="1"/>
      <c r="L892" s="1"/>
      <c r="M892" s="1"/>
    </row>
    <row r="893" spans="11:13" ht="15.75" customHeight="1">
      <c r="K893" s="1"/>
      <c r="L893" s="1"/>
      <c r="M893" s="1"/>
    </row>
    <row r="894" spans="11:13" ht="15.75" customHeight="1">
      <c r="K894" s="1"/>
      <c r="L894" s="1"/>
      <c r="M894" s="1"/>
    </row>
    <row r="895" spans="11:13" ht="15.75" customHeight="1">
      <c r="K895" s="1"/>
      <c r="L895" s="1"/>
      <c r="M895" s="1"/>
    </row>
    <row r="896" spans="11:13" ht="15.75" customHeight="1">
      <c r="K896" s="1"/>
      <c r="L896" s="1"/>
      <c r="M896" s="1"/>
    </row>
    <row r="897" spans="11:13" ht="15.75" customHeight="1">
      <c r="K897" s="1"/>
      <c r="L897" s="1"/>
      <c r="M897" s="1"/>
    </row>
    <row r="898" spans="11:13" ht="15.75" customHeight="1">
      <c r="K898" s="1"/>
      <c r="L898" s="1"/>
      <c r="M898" s="1"/>
    </row>
    <row r="899" spans="11:13" ht="15.75" customHeight="1">
      <c r="K899" s="1"/>
      <c r="L899" s="1"/>
      <c r="M899" s="1"/>
    </row>
    <row r="900" spans="11:13" ht="15.75" customHeight="1">
      <c r="K900" s="1"/>
      <c r="L900" s="1"/>
      <c r="M900" s="1"/>
    </row>
    <row r="901" spans="11:13" ht="15.75" customHeight="1">
      <c r="K901" s="1"/>
      <c r="L901" s="1"/>
      <c r="M901" s="1"/>
    </row>
    <row r="902" spans="11:13" ht="15.75" customHeight="1">
      <c r="K902" s="1"/>
      <c r="L902" s="1"/>
      <c r="M902" s="1"/>
    </row>
    <row r="903" spans="11:13" ht="15.75" customHeight="1">
      <c r="K903" s="1"/>
      <c r="L903" s="1"/>
      <c r="M903" s="1"/>
    </row>
    <row r="904" spans="11:13" ht="15.75" customHeight="1">
      <c r="K904" s="1"/>
      <c r="L904" s="1"/>
      <c r="M904" s="1"/>
    </row>
    <row r="905" spans="11:13" ht="15.75" customHeight="1">
      <c r="K905" s="1"/>
      <c r="L905" s="1"/>
      <c r="M905" s="1"/>
    </row>
    <row r="906" spans="11:13" ht="15.75" customHeight="1">
      <c r="K906" s="1"/>
      <c r="L906" s="1"/>
      <c r="M906" s="1"/>
    </row>
    <row r="907" spans="11:13" ht="15.75" customHeight="1">
      <c r="K907" s="1"/>
      <c r="L907" s="1"/>
      <c r="M907" s="1"/>
    </row>
    <row r="908" spans="11:13" ht="15.75" customHeight="1">
      <c r="K908" s="1"/>
      <c r="L908" s="1"/>
      <c r="M908" s="1"/>
    </row>
    <row r="909" spans="11:13" ht="15.75" customHeight="1">
      <c r="K909" s="1"/>
      <c r="L909" s="1"/>
      <c r="M909" s="1"/>
    </row>
    <row r="910" spans="11:13" ht="15.75" customHeight="1">
      <c r="K910" s="1"/>
      <c r="L910" s="1"/>
      <c r="M910" s="1"/>
    </row>
    <row r="911" spans="11:13" ht="15.75" customHeight="1">
      <c r="K911" s="1"/>
      <c r="L911" s="1"/>
      <c r="M911" s="1"/>
    </row>
    <row r="912" spans="11:13" ht="15.75" customHeight="1">
      <c r="K912" s="1"/>
      <c r="L912" s="1"/>
      <c r="M912" s="1"/>
    </row>
    <row r="913" spans="11:13" ht="15.75" customHeight="1">
      <c r="K913" s="1"/>
      <c r="L913" s="1"/>
      <c r="M913" s="1"/>
    </row>
    <row r="914" spans="11:13" ht="15.75" customHeight="1">
      <c r="K914" s="1"/>
      <c r="L914" s="1"/>
      <c r="M914" s="1"/>
    </row>
    <row r="915" spans="11:13" ht="15.75" customHeight="1">
      <c r="K915" s="1"/>
      <c r="L915" s="1"/>
      <c r="M915" s="1"/>
    </row>
    <row r="916" spans="11:13" ht="15.75" customHeight="1">
      <c r="K916" s="1"/>
      <c r="L916" s="1"/>
      <c r="M916" s="1"/>
    </row>
    <row r="917" spans="11:13" ht="15.75" customHeight="1">
      <c r="K917" s="1"/>
      <c r="L917" s="1"/>
      <c r="M917" s="1"/>
    </row>
    <row r="918" spans="11:13" ht="15.75" customHeight="1">
      <c r="K918" s="1"/>
      <c r="L918" s="1"/>
      <c r="M918" s="1"/>
    </row>
    <row r="919" spans="11:13" ht="15.75" customHeight="1">
      <c r="K919" s="1"/>
      <c r="L919" s="1"/>
      <c r="M919" s="1"/>
    </row>
    <row r="920" spans="11:13" ht="15.75" customHeight="1">
      <c r="K920" s="1"/>
      <c r="L920" s="1"/>
      <c r="M920" s="1"/>
    </row>
    <row r="921" spans="11:13" ht="15.75" customHeight="1">
      <c r="K921" s="1"/>
      <c r="L921" s="1"/>
      <c r="M921" s="1"/>
    </row>
    <row r="922" spans="11:13" ht="15.75" customHeight="1">
      <c r="K922" s="1"/>
      <c r="L922" s="1"/>
      <c r="M922" s="1"/>
    </row>
    <row r="923" spans="11:13" ht="15.75" customHeight="1">
      <c r="K923" s="1"/>
      <c r="L923" s="1"/>
      <c r="M923" s="1"/>
    </row>
    <row r="924" spans="11:13" ht="15.75" customHeight="1">
      <c r="K924" s="1"/>
      <c r="L924" s="1"/>
      <c r="M924" s="1"/>
    </row>
    <row r="925" spans="11:13" ht="15.75" customHeight="1">
      <c r="K925" s="1"/>
      <c r="L925" s="1"/>
      <c r="M925" s="1"/>
    </row>
    <row r="926" spans="11:13" ht="15.75" customHeight="1">
      <c r="K926" s="1"/>
      <c r="L926" s="1"/>
      <c r="M926" s="1"/>
    </row>
    <row r="927" spans="11:13" ht="15.75" customHeight="1">
      <c r="K927" s="1"/>
      <c r="L927" s="1"/>
      <c r="M927" s="1"/>
    </row>
    <row r="928" spans="11:13" ht="15.75" customHeight="1">
      <c r="K928" s="1"/>
      <c r="L928" s="1"/>
      <c r="M928" s="1"/>
    </row>
    <row r="929" spans="11:13" ht="15.75" customHeight="1">
      <c r="K929" s="1"/>
      <c r="L929" s="1"/>
      <c r="M929" s="1"/>
    </row>
    <row r="930" spans="11:13" ht="15.75" customHeight="1">
      <c r="K930" s="1"/>
      <c r="L930" s="1"/>
      <c r="M930" s="1"/>
    </row>
    <row r="931" spans="11:13" ht="15.75" customHeight="1">
      <c r="K931" s="1"/>
      <c r="L931" s="1"/>
      <c r="M931" s="1"/>
    </row>
    <row r="932" spans="11:13" ht="15.75" customHeight="1">
      <c r="K932" s="1"/>
      <c r="L932" s="1"/>
      <c r="M932" s="1"/>
    </row>
    <row r="933" spans="11:13" ht="15.75" customHeight="1">
      <c r="K933" s="1"/>
      <c r="L933" s="1"/>
      <c r="M933" s="1"/>
    </row>
    <row r="934" spans="11:13" ht="15.75" customHeight="1">
      <c r="K934" s="1"/>
      <c r="L934" s="1"/>
      <c r="M934" s="1"/>
    </row>
    <row r="935" spans="11:13" ht="15.75" customHeight="1">
      <c r="K935" s="1"/>
      <c r="L935" s="1"/>
      <c r="M935" s="1"/>
    </row>
    <row r="936" spans="11:13" ht="15.75" customHeight="1">
      <c r="K936" s="1"/>
      <c r="L936" s="1"/>
      <c r="M936" s="1"/>
    </row>
    <row r="937" spans="11:13" ht="15.75" customHeight="1">
      <c r="K937" s="1"/>
      <c r="L937" s="1"/>
      <c r="M937" s="1"/>
    </row>
    <row r="938" spans="11:13" ht="15.75" customHeight="1">
      <c r="K938" s="1"/>
      <c r="L938" s="1"/>
      <c r="M938" s="1"/>
    </row>
    <row r="939" spans="11:13" ht="15.75" customHeight="1">
      <c r="K939" s="1"/>
      <c r="L939" s="1"/>
      <c r="M939" s="1"/>
    </row>
    <row r="940" spans="11:13" ht="15.75" customHeight="1">
      <c r="K940" s="1"/>
      <c r="L940" s="1"/>
      <c r="M940" s="1"/>
    </row>
    <row r="941" spans="11:13" ht="15.75" customHeight="1">
      <c r="K941" s="1"/>
      <c r="L941" s="1"/>
      <c r="M941" s="1"/>
    </row>
    <row r="942" spans="11:13" ht="15.75" customHeight="1">
      <c r="K942" s="1"/>
      <c r="L942" s="1"/>
      <c r="M942" s="1"/>
    </row>
    <row r="943" spans="11:13" ht="15.75" customHeight="1">
      <c r="K943" s="1"/>
      <c r="L943" s="1"/>
      <c r="M943" s="1"/>
    </row>
    <row r="944" spans="11:13" ht="15.75" customHeight="1">
      <c r="K944" s="1"/>
      <c r="L944" s="1"/>
      <c r="M944" s="1"/>
    </row>
    <row r="945" spans="11:13" ht="15.75" customHeight="1">
      <c r="K945" s="1"/>
      <c r="L945" s="1"/>
      <c r="M945" s="1"/>
    </row>
    <row r="946" spans="11:13" ht="15.75" customHeight="1">
      <c r="K946" s="1"/>
      <c r="L946" s="1"/>
      <c r="M946" s="1"/>
    </row>
    <row r="947" spans="11:13" ht="15.75" customHeight="1">
      <c r="K947" s="1"/>
      <c r="L947" s="1"/>
      <c r="M947" s="1"/>
    </row>
    <row r="948" spans="11:13" ht="15.75" customHeight="1">
      <c r="K948" s="1"/>
      <c r="L948" s="1"/>
      <c r="M948" s="1"/>
    </row>
    <row r="949" spans="11:13" ht="15.75" customHeight="1">
      <c r="K949" s="1"/>
      <c r="L949" s="1"/>
      <c r="M949" s="1"/>
    </row>
    <row r="950" spans="11:13" ht="15.75" customHeight="1">
      <c r="K950" s="1"/>
      <c r="L950" s="1"/>
      <c r="M950" s="1"/>
    </row>
    <row r="951" spans="11:13" ht="15.75" customHeight="1">
      <c r="K951" s="1"/>
      <c r="L951" s="1"/>
      <c r="M951" s="1"/>
    </row>
    <row r="952" spans="11:13" ht="15.75" customHeight="1">
      <c r="K952" s="1"/>
      <c r="L952" s="1"/>
      <c r="M952" s="1"/>
    </row>
    <row r="953" spans="11:13" ht="15.75" customHeight="1">
      <c r="K953" s="1"/>
      <c r="L953" s="1"/>
      <c r="M953" s="1"/>
    </row>
    <row r="954" spans="11:13" ht="15.75" customHeight="1">
      <c r="K954" s="1"/>
      <c r="L954" s="1"/>
      <c r="M954" s="1"/>
    </row>
    <row r="955" spans="11:13" ht="15.75" customHeight="1">
      <c r="K955" s="1"/>
      <c r="L955" s="1"/>
      <c r="M955" s="1"/>
    </row>
    <row r="956" spans="11:13" ht="15.75" customHeight="1">
      <c r="K956" s="1"/>
      <c r="L956" s="1"/>
      <c r="M956" s="1"/>
    </row>
    <row r="957" spans="11:13" ht="15.75" customHeight="1">
      <c r="K957" s="1"/>
      <c r="L957" s="1"/>
      <c r="M957" s="1"/>
    </row>
    <row r="958" spans="11:13" ht="15.75" customHeight="1">
      <c r="K958" s="1"/>
      <c r="L958" s="1"/>
      <c r="M958" s="1"/>
    </row>
    <row r="959" spans="11:13" ht="15.75" customHeight="1">
      <c r="K959" s="1"/>
      <c r="L959" s="1"/>
      <c r="M959" s="1"/>
    </row>
    <row r="960" spans="11:13" ht="15.75" customHeight="1">
      <c r="K960" s="1"/>
      <c r="L960" s="1"/>
      <c r="M960" s="1"/>
    </row>
    <row r="961" spans="11:13" ht="15.75" customHeight="1">
      <c r="K961" s="1"/>
      <c r="L961" s="1"/>
      <c r="M961" s="1"/>
    </row>
    <row r="962" spans="11:13" ht="15.75" customHeight="1">
      <c r="K962" s="1"/>
      <c r="L962" s="1"/>
      <c r="M962" s="1"/>
    </row>
    <row r="963" spans="11:13" ht="15.75" customHeight="1">
      <c r="K963" s="1"/>
      <c r="L963" s="1"/>
      <c r="M963" s="1"/>
    </row>
    <row r="964" spans="11:13" ht="15.75" customHeight="1">
      <c r="K964" s="1"/>
      <c r="L964" s="1"/>
      <c r="M964" s="1"/>
    </row>
    <row r="965" spans="11:13" ht="15.75" customHeight="1">
      <c r="K965" s="1"/>
      <c r="L965" s="1"/>
      <c r="M965" s="1"/>
    </row>
    <row r="966" spans="11:13" ht="15.75" customHeight="1">
      <c r="K966" s="1"/>
      <c r="L966" s="1"/>
      <c r="M966" s="1"/>
    </row>
    <row r="967" spans="11:13" ht="15.75" customHeight="1">
      <c r="K967" s="1"/>
      <c r="L967" s="1"/>
      <c r="M967" s="1"/>
    </row>
    <row r="968" spans="11:13" ht="15.75" customHeight="1">
      <c r="K968" s="1"/>
      <c r="L968" s="1"/>
      <c r="M968" s="1"/>
    </row>
    <row r="969" spans="11:13" ht="15.75" customHeight="1">
      <c r="K969" s="1"/>
      <c r="L969" s="1"/>
      <c r="M969" s="1"/>
    </row>
    <row r="970" spans="11:13" ht="15.75" customHeight="1">
      <c r="K970" s="1"/>
      <c r="L970" s="1"/>
      <c r="M970" s="1"/>
    </row>
    <row r="971" spans="11:13" ht="15.75" customHeight="1">
      <c r="K971" s="1"/>
      <c r="L971" s="1"/>
      <c r="M971" s="1"/>
    </row>
    <row r="972" spans="11:13" ht="15.75" customHeight="1">
      <c r="K972" s="1"/>
      <c r="L972" s="1"/>
      <c r="M972" s="1"/>
    </row>
    <row r="973" spans="11:13" ht="15.75" customHeight="1">
      <c r="K973" s="1"/>
      <c r="L973" s="1"/>
      <c r="M973" s="1"/>
    </row>
    <row r="974" spans="11:13" ht="15.75" customHeight="1">
      <c r="K974" s="1"/>
      <c r="L974" s="1"/>
      <c r="M974" s="1"/>
    </row>
    <row r="975" spans="11:13" ht="15.75" customHeight="1">
      <c r="K975" s="1"/>
      <c r="L975" s="1"/>
      <c r="M975" s="1"/>
    </row>
    <row r="976" spans="11:13" ht="15.75" customHeight="1">
      <c r="K976" s="1"/>
      <c r="L976" s="1"/>
      <c r="M976" s="1"/>
    </row>
    <row r="977" spans="11:13" ht="15.75" customHeight="1">
      <c r="K977" s="1"/>
      <c r="L977" s="1"/>
      <c r="M977" s="1"/>
    </row>
    <row r="978" spans="11:13" ht="15.75" customHeight="1">
      <c r="K978" s="1"/>
      <c r="L978" s="1"/>
      <c r="M978" s="1"/>
    </row>
    <row r="979" spans="11:13" ht="15.75" customHeight="1">
      <c r="K979" s="1"/>
      <c r="L979" s="1"/>
      <c r="M979" s="1"/>
    </row>
    <row r="980" spans="11:13" ht="15.75" customHeight="1">
      <c r="K980" s="1"/>
      <c r="L980" s="1"/>
      <c r="M980" s="1"/>
    </row>
    <row r="981" spans="11:13" ht="15.75" customHeight="1">
      <c r="K981" s="1"/>
      <c r="L981" s="1"/>
      <c r="M981" s="1"/>
    </row>
    <row r="982" spans="11:13" ht="15.75" customHeight="1">
      <c r="K982" s="1"/>
      <c r="L982" s="1"/>
      <c r="M982" s="1"/>
    </row>
    <row r="983" spans="11:13" ht="15.75" customHeight="1">
      <c r="K983" s="1"/>
      <c r="L983" s="1"/>
      <c r="M983" s="1"/>
    </row>
    <row r="984" spans="11:13" ht="15.75" customHeight="1">
      <c r="K984" s="1"/>
      <c r="L984" s="1"/>
      <c r="M984" s="1"/>
    </row>
    <row r="985" spans="11:13" ht="15.75" customHeight="1">
      <c r="K985" s="1"/>
      <c r="L985" s="1"/>
      <c r="M985" s="1"/>
    </row>
    <row r="986" spans="11:13" ht="15.75" customHeight="1">
      <c r="K986" s="1"/>
      <c r="L986" s="1"/>
      <c r="M986" s="1"/>
    </row>
    <row r="987" spans="11:13" ht="15.75" customHeight="1">
      <c r="K987" s="1"/>
      <c r="L987" s="1"/>
      <c r="M987" s="1"/>
    </row>
    <row r="988" spans="11:13" ht="15.75" customHeight="1">
      <c r="K988" s="1"/>
      <c r="L988" s="1"/>
      <c r="M988" s="1"/>
    </row>
    <row r="989" spans="11:13" ht="15.75" customHeight="1">
      <c r="K989" s="1"/>
      <c r="L989" s="1"/>
      <c r="M989" s="1"/>
    </row>
    <row r="990" spans="11:13" ht="15.75" customHeight="1">
      <c r="K990" s="1"/>
      <c r="L990" s="1"/>
      <c r="M990" s="1"/>
    </row>
    <row r="991" spans="11:13" ht="15.75" customHeight="1">
      <c r="K991" s="1"/>
      <c r="L991" s="1"/>
      <c r="M991" s="1"/>
    </row>
    <row r="992" spans="11:13" ht="15.75" customHeight="1">
      <c r="K992" s="1"/>
      <c r="L992" s="1"/>
      <c r="M992" s="1"/>
    </row>
    <row r="993" spans="11:13" ht="15.75" customHeight="1">
      <c r="K993" s="1"/>
      <c r="L993" s="1"/>
      <c r="M993" s="1"/>
    </row>
    <row r="994" spans="11:13" ht="15.75" customHeight="1">
      <c r="K994" s="1"/>
      <c r="L994" s="1"/>
      <c r="M994" s="1"/>
    </row>
    <row r="995" spans="11:13" ht="15.75" customHeight="1">
      <c r="K995" s="1"/>
      <c r="L995" s="1"/>
      <c r="M995" s="1"/>
    </row>
    <row r="996" spans="11:13" ht="15.75" customHeight="1">
      <c r="K996" s="1"/>
      <c r="L996" s="1"/>
      <c r="M996" s="1"/>
    </row>
    <row r="997" spans="11:13" ht="15.75" customHeight="1">
      <c r="K997" s="1"/>
      <c r="L997" s="1"/>
      <c r="M997" s="1"/>
    </row>
    <row r="998" spans="11:13" ht="15.75" customHeight="1">
      <c r="K998" s="1"/>
      <c r="L998" s="1"/>
      <c r="M998" s="1"/>
    </row>
    <row r="999" spans="11:13" ht="15.75" customHeight="1">
      <c r="K999" s="1"/>
      <c r="L999" s="1"/>
      <c r="M999" s="1"/>
    </row>
    <row r="1000" spans="11:13" ht="15.75" customHeight="1">
      <c r="K1000" s="1"/>
      <c r="L1000" s="1"/>
      <c r="M1000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  <ignoredErrors>
    <ignoredError sqref="B9:E30" numberStoredAsText="1"/>
    <ignoredError sqref="G10" formula="1"/>
    <ignoredError sqref="F18:G23 F28:G29 F24:F27" formulaRange="1"/>
    <ignoredError sqref="G24:G27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000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G24" sqref="G24"/>
    </sheetView>
  </sheetViews>
  <sheetFormatPr baseColWidth="10" defaultColWidth="14.42578125" defaultRowHeight="15" customHeight="1"/>
  <cols>
    <col min="1" max="1" width="3" customWidth="1"/>
    <col min="2" max="2" width="4.28515625" customWidth="1"/>
    <col min="3" max="3" width="5.7109375" customWidth="1"/>
    <col min="4" max="4" width="4.7109375" customWidth="1"/>
    <col min="5" max="5" width="69" customWidth="1"/>
    <col min="6" max="6" width="17" customWidth="1"/>
    <col min="7" max="7" width="15" customWidth="1"/>
    <col min="8" max="8" width="15.7109375" customWidth="1"/>
    <col min="9" max="9" width="13.85546875" customWidth="1"/>
    <col min="10" max="10" width="14.140625" customWidth="1"/>
    <col min="11" max="12" width="14.7109375" customWidth="1"/>
    <col min="13" max="15" width="18" customWidth="1"/>
    <col min="16" max="16" width="23.42578125" customWidth="1"/>
    <col min="17" max="17" width="14.7109375" hidden="1" customWidth="1"/>
    <col min="18" max="23" width="10" customWidth="1"/>
  </cols>
  <sheetData>
    <row r="1" spans="1:29">
      <c r="A1" s="1"/>
      <c r="B1" s="1"/>
      <c r="C1" s="1"/>
      <c r="D1" s="1"/>
      <c r="E1" s="1"/>
      <c r="F1" s="1"/>
      <c r="I1" s="1"/>
      <c r="J1" s="1"/>
      <c r="M1" s="1"/>
      <c r="N1" s="1"/>
      <c r="O1" s="1"/>
      <c r="P1" s="1"/>
      <c r="Q1" s="1"/>
    </row>
    <row r="2" spans="1:29">
      <c r="A2" s="1"/>
      <c r="B2" s="313"/>
      <c r="C2" s="314"/>
      <c r="D2" s="1"/>
      <c r="E2" s="43" t="s">
        <v>0</v>
      </c>
      <c r="F2" s="6"/>
      <c r="I2" s="1"/>
      <c r="J2" s="1"/>
      <c r="M2" s="1"/>
      <c r="N2" s="1"/>
      <c r="O2" s="1"/>
      <c r="P2" s="1"/>
      <c r="Q2" s="1"/>
    </row>
    <row r="3" spans="1:29">
      <c r="A3" s="1"/>
      <c r="B3" s="313"/>
      <c r="C3" s="314"/>
      <c r="D3" s="1"/>
      <c r="E3" s="44" t="s">
        <v>106</v>
      </c>
      <c r="F3" s="2"/>
      <c r="I3" s="1"/>
      <c r="J3" s="1"/>
      <c r="M3" s="1"/>
      <c r="N3" s="1"/>
      <c r="O3" s="1"/>
      <c r="P3" s="1"/>
      <c r="Q3" s="1"/>
    </row>
    <row r="4" spans="1:29">
      <c r="A4" s="1"/>
      <c r="B4" s="1"/>
      <c r="C4" s="1"/>
      <c r="D4" s="1"/>
      <c r="E4" s="44" t="s">
        <v>2</v>
      </c>
      <c r="F4" s="2"/>
      <c r="I4" s="1"/>
      <c r="J4" s="1"/>
      <c r="L4" s="156"/>
      <c r="M4" s="156"/>
      <c r="N4" s="156"/>
      <c r="O4" s="156"/>
      <c r="P4" s="156"/>
      <c r="Q4" s="47"/>
    </row>
    <row r="5" spans="1:29">
      <c r="A5" s="1"/>
      <c r="B5" s="1"/>
      <c r="C5" s="6"/>
      <c r="D5" s="6"/>
      <c r="E5" s="43" t="s">
        <v>212</v>
      </c>
      <c r="F5" s="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29" ht="15.75" customHeight="1">
      <c r="A6" s="1"/>
      <c r="B6" s="1"/>
      <c r="C6" s="1"/>
      <c r="D6" s="1"/>
      <c r="E6" s="1"/>
      <c r="F6" s="49">
        <f>+F11-F18</f>
        <v>0</v>
      </c>
      <c r="G6" s="47"/>
      <c r="H6" s="1"/>
      <c r="I6" s="1"/>
      <c r="J6" s="1"/>
      <c r="K6" s="1"/>
      <c r="M6" s="1"/>
      <c r="N6" s="1"/>
      <c r="O6" s="1"/>
      <c r="P6" s="1"/>
      <c r="Q6" s="1"/>
    </row>
    <row r="7" spans="1:29">
      <c r="A7" s="157"/>
      <c r="B7" s="317" t="s">
        <v>4</v>
      </c>
      <c r="C7" s="326" t="s">
        <v>107</v>
      </c>
      <c r="D7" s="323" t="s">
        <v>5</v>
      </c>
      <c r="E7" s="327" t="s">
        <v>108</v>
      </c>
      <c r="F7" s="320" t="s">
        <v>232</v>
      </c>
      <c r="G7" s="158" t="s">
        <v>110</v>
      </c>
      <c r="H7" s="53" t="s">
        <v>112</v>
      </c>
      <c r="I7" s="158" t="s">
        <v>113</v>
      </c>
      <c r="J7" s="53" t="s">
        <v>114</v>
      </c>
      <c r="K7" s="158" t="s">
        <v>115</v>
      </c>
      <c r="L7" s="53" t="s">
        <v>116</v>
      </c>
      <c r="M7" s="158" t="s">
        <v>117</v>
      </c>
      <c r="N7" s="460" t="s">
        <v>116</v>
      </c>
      <c r="O7" s="158" t="s">
        <v>116</v>
      </c>
      <c r="P7" s="460" t="s">
        <v>117</v>
      </c>
      <c r="Q7" s="461" t="s">
        <v>116</v>
      </c>
    </row>
    <row r="8" spans="1:29">
      <c r="A8" s="42"/>
      <c r="B8" s="318"/>
      <c r="C8" s="321"/>
      <c r="D8" s="324"/>
      <c r="E8" s="324"/>
      <c r="F8" s="321"/>
      <c r="G8" s="159" t="s">
        <v>118</v>
      </c>
      <c r="H8" s="160" t="s">
        <v>233</v>
      </c>
      <c r="I8" s="159" t="s">
        <v>234</v>
      </c>
      <c r="J8" s="61" t="s">
        <v>128</v>
      </c>
      <c r="K8" s="161" t="s">
        <v>131</v>
      </c>
      <c r="L8" s="61" t="s">
        <v>235</v>
      </c>
      <c r="M8" s="161" t="s">
        <v>236</v>
      </c>
      <c r="N8" s="462" t="s">
        <v>237</v>
      </c>
      <c r="O8" s="161" t="s">
        <v>238</v>
      </c>
      <c r="P8" s="462" t="s">
        <v>137</v>
      </c>
      <c r="Q8" s="463" t="s">
        <v>239</v>
      </c>
      <c r="R8" s="1"/>
      <c r="S8" s="1"/>
      <c r="T8" s="1"/>
      <c r="U8" s="1"/>
      <c r="V8" s="1"/>
      <c r="W8" s="1"/>
    </row>
    <row r="9" spans="1:29">
      <c r="A9" s="42"/>
      <c r="B9" s="318"/>
      <c r="C9" s="321"/>
      <c r="D9" s="324"/>
      <c r="E9" s="324"/>
      <c r="F9" s="321"/>
      <c r="G9" s="161" t="s">
        <v>139</v>
      </c>
      <c r="H9" s="61" t="s">
        <v>240</v>
      </c>
      <c r="I9" s="162"/>
      <c r="J9" s="61" t="s">
        <v>149</v>
      </c>
      <c r="K9" s="161" t="s">
        <v>152</v>
      </c>
      <c r="L9" s="67" t="s">
        <v>156</v>
      </c>
      <c r="M9" s="162" t="s">
        <v>241</v>
      </c>
      <c r="N9" s="464" t="s">
        <v>155</v>
      </c>
      <c r="O9" s="162" t="s">
        <v>154</v>
      </c>
      <c r="P9" s="464" t="s">
        <v>242</v>
      </c>
      <c r="Q9" s="465" t="s">
        <v>243</v>
      </c>
      <c r="R9" s="1"/>
      <c r="S9" s="1"/>
      <c r="T9" s="1"/>
      <c r="U9" s="1"/>
      <c r="V9" s="1"/>
      <c r="W9" s="1"/>
    </row>
    <row r="10" spans="1:29" ht="15.75" customHeight="1">
      <c r="A10" s="42"/>
      <c r="B10" s="318"/>
      <c r="C10" s="321"/>
      <c r="D10" s="324"/>
      <c r="E10" s="324"/>
      <c r="F10" s="321"/>
      <c r="G10" s="163" t="s">
        <v>160</v>
      </c>
      <c r="H10" s="164" t="s">
        <v>244</v>
      </c>
      <c r="I10" s="163" t="s">
        <v>245</v>
      </c>
      <c r="J10" s="165" t="s">
        <v>169</v>
      </c>
      <c r="K10" s="163" t="s">
        <v>246</v>
      </c>
      <c r="L10" s="164" t="s">
        <v>173</v>
      </c>
      <c r="M10" s="163">
        <v>45272</v>
      </c>
      <c r="N10" s="466">
        <v>45281</v>
      </c>
      <c r="O10" s="163">
        <v>45279</v>
      </c>
      <c r="P10" s="457" t="s">
        <v>175</v>
      </c>
      <c r="Q10" s="467">
        <v>45259</v>
      </c>
    </row>
    <row r="11" spans="1:29">
      <c r="A11" s="42"/>
      <c r="B11" s="166"/>
      <c r="C11" s="167"/>
      <c r="D11" s="168"/>
      <c r="E11" s="169" t="s">
        <v>178</v>
      </c>
      <c r="F11" s="170">
        <f t="shared" ref="F11:N11" si="0">+F12+F15+F17</f>
        <v>-534055</v>
      </c>
      <c r="G11" s="171">
        <f t="shared" si="0"/>
        <v>696440</v>
      </c>
      <c r="H11" s="170">
        <f t="shared" si="0"/>
        <v>0</v>
      </c>
      <c r="I11" s="171">
        <f t="shared" si="0"/>
        <v>-30983</v>
      </c>
      <c r="J11" s="170">
        <f t="shared" si="0"/>
        <v>-220000</v>
      </c>
      <c r="K11" s="171">
        <f t="shared" si="0"/>
        <v>-600000</v>
      </c>
      <c r="L11" s="170">
        <f t="shared" si="0"/>
        <v>-9300</v>
      </c>
      <c r="M11" s="171">
        <f t="shared" si="0"/>
        <v>-6377</v>
      </c>
      <c r="N11" s="170">
        <f t="shared" si="0"/>
        <v>-402000</v>
      </c>
      <c r="O11" s="171"/>
      <c r="P11" s="170">
        <f t="shared" ref="P11:Q11" si="1">+P12+P15+P17</f>
        <v>-9638</v>
      </c>
      <c r="Q11" s="172">
        <f t="shared" si="1"/>
        <v>1</v>
      </c>
      <c r="R11" s="1"/>
      <c r="S11" s="1"/>
      <c r="T11" s="1"/>
      <c r="U11" s="1"/>
      <c r="V11" s="1"/>
      <c r="W11" s="1"/>
    </row>
    <row r="12" spans="1:29" ht="13.5" customHeight="1">
      <c r="A12" s="173"/>
      <c r="B12" s="22" t="s">
        <v>25</v>
      </c>
      <c r="C12" s="174"/>
      <c r="D12" s="175"/>
      <c r="E12" s="176" t="s">
        <v>247</v>
      </c>
      <c r="F12" s="177">
        <f>SUM(F13:F14)</f>
        <v>465</v>
      </c>
      <c r="G12" s="14"/>
      <c r="H12" s="26">
        <v>465</v>
      </c>
      <c r="I12" s="14"/>
      <c r="J12" s="178"/>
      <c r="K12" s="14"/>
      <c r="L12" s="179"/>
      <c r="M12" s="14"/>
      <c r="N12" s="179"/>
      <c r="O12" s="14"/>
      <c r="P12" s="179"/>
      <c r="Q12" s="180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>
      <c r="A13" s="42"/>
      <c r="B13" s="181"/>
      <c r="C13" s="182" t="s">
        <v>16</v>
      </c>
      <c r="D13" s="175"/>
      <c r="E13" s="183" t="s">
        <v>214</v>
      </c>
      <c r="F13" s="177">
        <f t="shared" ref="F13:F14" si="2">SUM(G13:P13)</f>
        <v>465</v>
      </c>
      <c r="G13" s="1"/>
      <c r="H13" s="26">
        <v>465</v>
      </c>
      <c r="I13" s="1"/>
      <c r="J13" s="106"/>
      <c r="K13" s="1"/>
      <c r="L13" s="106"/>
      <c r="M13" s="1"/>
      <c r="N13" s="106"/>
      <c r="O13" s="1"/>
      <c r="P13" s="106"/>
      <c r="Q13" s="184"/>
      <c r="R13" s="1"/>
      <c r="S13" s="1"/>
      <c r="T13" s="1"/>
      <c r="U13" s="1"/>
      <c r="V13" s="1"/>
      <c r="W13" s="1"/>
    </row>
    <row r="14" spans="1:29">
      <c r="A14" s="42"/>
      <c r="B14" s="181"/>
      <c r="C14" s="182" t="s">
        <v>85</v>
      </c>
      <c r="D14" s="175"/>
      <c r="E14" s="183" t="s">
        <v>247</v>
      </c>
      <c r="F14" s="185">
        <f t="shared" si="2"/>
        <v>0</v>
      </c>
      <c r="G14" s="1"/>
      <c r="H14" s="106"/>
      <c r="I14" s="1"/>
      <c r="J14" s="178"/>
      <c r="K14" s="1"/>
      <c r="L14" s="106"/>
      <c r="M14" s="1"/>
      <c r="N14" s="106"/>
      <c r="O14" s="1"/>
      <c r="P14" s="106"/>
      <c r="Q14" s="184"/>
      <c r="R14" s="1"/>
      <c r="S14" s="1"/>
      <c r="T14" s="1"/>
      <c r="U14" s="1"/>
      <c r="V14" s="1"/>
      <c r="W14" s="1"/>
    </row>
    <row r="15" spans="1:29">
      <c r="A15" s="173"/>
      <c r="B15" s="22" t="s">
        <v>33</v>
      </c>
      <c r="C15" s="23" t="s">
        <v>13</v>
      </c>
      <c r="D15" s="24" t="s">
        <v>14</v>
      </c>
      <c r="E15" s="24" t="s">
        <v>34</v>
      </c>
      <c r="F15" s="186">
        <f>SUM(F16)</f>
        <v>-582323</v>
      </c>
      <c r="G15" s="13">
        <v>696440</v>
      </c>
      <c r="H15" s="26">
        <v>-465</v>
      </c>
      <c r="I15" s="13">
        <f>+I16</f>
        <v>-30983</v>
      </c>
      <c r="J15" s="178">
        <f t="shared" ref="J15:L15" si="3">J16</f>
        <v>-220000</v>
      </c>
      <c r="K15" s="187">
        <f t="shared" si="3"/>
        <v>-600000</v>
      </c>
      <c r="L15" s="178">
        <f t="shared" si="3"/>
        <v>-9300</v>
      </c>
      <c r="M15" s="187">
        <v>-6377</v>
      </c>
      <c r="N15" s="178">
        <v>-402000</v>
      </c>
      <c r="O15" s="187"/>
      <c r="P15" s="178">
        <v>-9638</v>
      </c>
      <c r="Q15" s="188">
        <f>Q16</f>
        <v>1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>
      <c r="A16" s="42"/>
      <c r="B16" s="27"/>
      <c r="C16" s="28" t="s">
        <v>27</v>
      </c>
      <c r="D16" s="29" t="s">
        <v>14</v>
      </c>
      <c r="E16" s="29" t="s">
        <v>35</v>
      </c>
      <c r="F16" s="189">
        <f t="shared" ref="F16:F17" si="4">SUM(G16:P16)</f>
        <v>-582323</v>
      </c>
      <c r="G16" s="13">
        <v>696440</v>
      </c>
      <c r="H16" s="26">
        <v>-465</v>
      </c>
      <c r="I16" s="13">
        <v>-30983</v>
      </c>
      <c r="J16" s="178">
        <v>-220000</v>
      </c>
      <c r="K16" s="13">
        <v>-600000</v>
      </c>
      <c r="L16" s="26">
        <v>-9300</v>
      </c>
      <c r="M16" s="13">
        <v>-6377</v>
      </c>
      <c r="N16" s="26">
        <v>-402000</v>
      </c>
      <c r="O16" s="13"/>
      <c r="P16" s="26">
        <v>-9638</v>
      </c>
      <c r="Q16" s="190">
        <v>1</v>
      </c>
      <c r="R16" s="1"/>
      <c r="S16" s="1"/>
      <c r="T16" s="1"/>
    </row>
    <row r="17" spans="1:29">
      <c r="A17" s="42"/>
      <c r="B17" s="22" t="s">
        <v>46</v>
      </c>
      <c r="C17" s="23" t="s">
        <v>13</v>
      </c>
      <c r="D17" s="24" t="s">
        <v>14</v>
      </c>
      <c r="E17" s="191" t="s">
        <v>47</v>
      </c>
      <c r="F17" s="185">
        <f t="shared" si="4"/>
        <v>47803</v>
      </c>
      <c r="G17" s="13"/>
      <c r="H17" s="26"/>
      <c r="I17" s="192"/>
      <c r="J17" s="26"/>
      <c r="K17" s="1"/>
      <c r="L17" s="106"/>
      <c r="M17" s="1"/>
      <c r="N17" s="106"/>
      <c r="O17" s="193">
        <v>47803</v>
      </c>
      <c r="P17" s="106"/>
      <c r="Q17" s="184"/>
      <c r="R17" s="1"/>
      <c r="S17" s="1"/>
      <c r="T17" s="1"/>
    </row>
    <row r="18" spans="1:29">
      <c r="A18" s="42"/>
      <c r="B18" s="194"/>
      <c r="C18" s="195"/>
      <c r="D18" s="196"/>
      <c r="E18" s="197" t="s">
        <v>184</v>
      </c>
      <c r="F18" s="198">
        <f t="shared" ref="F18:N18" si="5">+F19+F25+F27+F30+F32</f>
        <v>-534055</v>
      </c>
      <c r="G18" s="199">
        <f t="shared" si="5"/>
        <v>696440</v>
      </c>
      <c r="H18" s="198">
        <f t="shared" si="5"/>
        <v>0</v>
      </c>
      <c r="I18" s="199">
        <f t="shared" si="5"/>
        <v>-30983</v>
      </c>
      <c r="J18" s="198">
        <f t="shared" si="5"/>
        <v>-220000</v>
      </c>
      <c r="K18" s="199">
        <f t="shared" si="5"/>
        <v>-600000</v>
      </c>
      <c r="L18" s="198">
        <f t="shared" si="5"/>
        <v>-9300</v>
      </c>
      <c r="M18" s="199">
        <f t="shared" si="5"/>
        <v>-6377</v>
      </c>
      <c r="N18" s="198">
        <f t="shared" si="5"/>
        <v>-402000</v>
      </c>
      <c r="O18" s="200"/>
      <c r="P18" s="198">
        <f t="shared" ref="P18:Q18" si="6">+P19+P25+P27+P30+P32</f>
        <v>-9638</v>
      </c>
      <c r="Q18" s="201">
        <f t="shared" si="6"/>
        <v>1</v>
      </c>
      <c r="R18" s="1"/>
      <c r="S18" s="1"/>
      <c r="T18" s="1"/>
      <c r="U18" s="1"/>
      <c r="V18" s="1"/>
      <c r="W18" s="1"/>
    </row>
    <row r="19" spans="1:29">
      <c r="A19" s="173"/>
      <c r="B19" s="202" t="s">
        <v>55</v>
      </c>
      <c r="C19" s="203" t="s">
        <v>13</v>
      </c>
      <c r="D19" s="203" t="s">
        <v>14</v>
      </c>
      <c r="E19" s="176" t="s">
        <v>15</v>
      </c>
      <c r="F19" s="204">
        <f t="shared" ref="F19:N19" si="7">+F20</f>
        <v>-1048660</v>
      </c>
      <c r="G19" s="205">
        <f t="shared" si="7"/>
        <v>0</v>
      </c>
      <c r="H19" s="204">
        <f t="shared" si="7"/>
        <v>0</v>
      </c>
      <c r="I19" s="205">
        <f t="shared" si="7"/>
        <v>-30983</v>
      </c>
      <c r="J19" s="204">
        <f t="shared" si="7"/>
        <v>0</v>
      </c>
      <c r="K19" s="205">
        <f t="shared" si="7"/>
        <v>-600000</v>
      </c>
      <c r="L19" s="204">
        <f t="shared" si="7"/>
        <v>-9300</v>
      </c>
      <c r="M19" s="205">
        <f t="shared" si="7"/>
        <v>-6377</v>
      </c>
      <c r="N19" s="204">
        <f t="shared" si="7"/>
        <v>-402000</v>
      </c>
      <c r="O19" s="205"/>
      <c r="P19" s="204">
        <f t="shared" ref="P19:Q19" si="8">+P20</f>
        <v>0</v>
      </c>
      <c r="Q19" s="206">
        <f t="shared" si="8"/>
        <v>0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15.75" customHeight="1">
      <c r="A20" s="42"/>
      <c r="B20" s="27"/>
      <c r="C20" s="28" t="s">
        <v>36</v>
      </c>
      <c r="D20" s="106"/>
      <c r="E20" s="29" t="s">
        <v>219</v>
      </c>
      <c r="F20" s="189">
        <f t="shared" ref="F20:N20" si="9">SUM(F21:F24)</f>
        <v>-1048660</v>
      </c>
      <c r="G20" s="49">
        <f t="shared" si="9"/>
        <v>0</v>
      </c>
      <c r="H20" s="189">
        <f t="shared" si="9"/>
        <v>0</v>
      </c>
      <c r="I20" s="49">
        <f t="shared" si="9"/>
        <v>-30983</v>
      </c>
      <c r="J20" s="189">
        <f t="shared" si="9"/>
        <v>0</v>
      </c>
      <c r="K20" s="49">
        <f t="shared" si="9"/>
        <v>-600000</v>
      </c>
      <c r="L20" s="189">
        <f t="shared" si="9"/>
        <v>-9300</v>
      </c>
      <c r="M20" s="49">
        <f t="shared" si="9"/>
        <v>-6377</v>
      </c>
      <c r="N20" s="189">
        <f t="shared" si="9"/>
        <v>-402000</v>
      </c>
      <c r="O20" s="193"/>
      <c r="P20" s="189">
        <f t="shared" ref="P20:Q20" si="10">SUM(P21:P24)</f>
        <v>0</v>
      </c>
      <c r="Q20" s="207">
        <f t="shared" si="10"/>
        <v>0</v>
      </c>
      <c r="R20" s="1"/>
      <c r="S20" s="1"/>
      <c r="T20" s="1"/>
    </row>
    <row r="21" spans="1:29" ht="15.75" customHeight="1">
      <c r="A21" s="42"/>
      <c r="B21" s="27"/>
      <c r="C21" s="28"/>
      <c r="D21" s="28" t="s">
        <v>220</v>
      </c>
      <c r="E21" s="208" t="s">
        <v>221</v>
      </c>
      <c r="F21" s="189">
        <f t="shared" ref="F21:F24" si="11">SUM(G21:P21)</f>
        <v>-52000</v>
      </c>
      <c r="G21" s="1"/>
      <c r="H21" s="106"/>
      <c r="I21" s="193"/>
      <c r="J21" s="106"/>
      <c r="K21" s="1"/>
      <c r="L21" s="106"/>
      <c r="M21" s="1"/>
      <c r="N21" s="126">
        <v>-52000</v>
      </c>
      <c r="O21" s="193"/>
      <c r="P21" s="106"/>
      <c r="Q21" s="184"/>
      <c r="R21" s="1"/>
      <c r="S21" s="1"/>
      <c r="T21" s="1"/>
    </row>
    <row r="22" spans="1:29" ht="15.75" customHeight="1">
      <c r="A22" s="42"/>
      <c r="B22" s="27"/>
      <c r="C22" s="28"/>
      <c r="D22" s="28" t="s">
        <v>248</v>
      </c>
      <c r="E22" s="208" t="s">
        <v>249</v>
      </c>
      <c r="F22" s="189">
        <f t="shared" si="11"/>
        <v>0</v>
      </c>
      <c r="G22" s="1"/>
      <c r="H22" s="106"/>
      <c r="I22" s="193"/>
      <c r="J22" s="106"/>
      <c r="K22" s="1"/>
      <c r="L22" s="106"/>
      <c r="M22" s="1"/>
      <c r="N22" s="106"/>
      <c r="O22" s="193"/>
      <c r="P22" s="106"/>
      <c r="Q22" s="184"/>
      <c r="R22" s="1"/>
      <c r="S22" s="1"/>
      <c r="T22" s="1"/>
    </row>
    <row r="23" spans="1:29">
      <c r="A23" s="42"/>
      <c r="B23" s="27"/>
      <c r="C23" s="30"/>
      <c r="D23" s="30" t="s">
        <v>222</v>
      </c>
      <c r="E23" s="209" t="s">
        <v>223</v>
      </c>
      <c r="F23" s="189">
        <f t="shared" si="11"/>
        <v>-615677</v>
      </c>
      <c r="G23" s="1"/>
      <c r="H23" s="106"/>
      <c r="I23" s="193"/>
      <c r="J23" s="106"/>
      <c r="K23" s="193">
        <v>-600000</v>
      </c>
      <c r="L23" s="126">
        <v>-9300</v>
      </c>
      <c r="M23" s="193">
        <v>-6377</v>
      </c>
      <c r="N23" s="126"/>
      <c r="O23" s="193"/>
      <c r="P23" s="126"/>
      <c r="Q23" s="210"/>
      <c r="R23" s="1"/>
      <c r="S23" s="1"/>
      <c r="T23" s="1"/>
    </row>
    <row r="24" spans="1:29" ht="15.75" customHeight="1">
      <c r="A24" s="173"/>
      <c r="B24" s="27"/>
      <c r="C24" s="30"/>
      <c r="D24" s="30" t="s">
        <v>226</v>
      </c>
      <c r="E24" s="209" t="s">
        <v>227</v>
      </c>
      <c r="F24" s="189">
        <f t="shared" si="11"/>
        <v>-380983</v>
      </c>
      <c r="G24" s="14"/>
      <c r="H24" s="179"/>
      <c r="I24" s="211">
        <v>-30983</v>
      </c>
      <c r="J24" s="179"/>
      <c r="K24" s="14"/>
      <c r="L24" s="179"/>
      <c r="M24" s="193"/>
      <c r="N24" s="126">
        <v>-350000</v>
      </c>
      <c r="O24" s="193"/>
      <c r="P24" s="126"/>
      <c r="Q24" s="180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15.75" customHeight="1">
      <c r="A25" s="42"/>
      <c r="B25" s="22" t="s">
        <v>83</v>
      </c>
      <c r="C25" s="92"/>
      <c r="D25" s="92"/>
      <c r="E25" s="6" t="s">
        <v>206</v>
      </c>
      <c r="F25" s="177">
        <f t="shared" ref="F25:Q25" si="12">+F26</f>
        <v>47803</v>
      </c>
      <c r="G25" s="212">
        <f t="shared" si="12"/>
        <v>0</v>
      </c>
      <c r="H25" s="177">
        <f t="shared" si="12"/>
        <v>0</v>
      </c>
      <c r="I25" s="212">
        <f t="shared" si="12"/>
        <v>0</v>
      </c>
      <c r="J25" s="177">
        <f t="shared" si="12"/>
        <v>0</v>
      </c>
      <c r="K25" s="212">
        <f t="shared" si="12"/>
        <v>0</v>
      </c>
      <c r="L25" s="177">
        <f t="shared" si="12"/>
        <v>0</v>
      </c>
      <c r="M25" s="212">
        <f t="shared" si="12"/>
        <v>0</v>
      </c>
      <c r="N25" s="177">
        <f t="shared" si="12"/>
        <v>0</v>
      </c>
      <c r="O25" s="211">
        <f t="shared" si="12"/>
        <v>47803</v>
      </c>
      <c r="P25" s="177">
        <f t="shared" si="12"/>
        <v>0</v>
      </c>
      <c r="Q25" s="213">
        <f t="shared" si="12"/>
        <v>1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>
      <c r="A26" s="173"/>
      <c r="B26" s="27"/>
      <c r="C26" s="30" t="s">
        <v>85</v>
      </c>
      <c r="D26" s="30"/>
      <c r="E26" s="2" t="s">
        <v>206</v>
      </c>
      <c r="F26" s="177">
        <f>SUM(G26:P26)</f>
        <v>47803</v>
      </c>
      <c r="G26" s="14"/>
      <c r="H26" s="179"/>
      <c r="I26" s="14"/>
      <c r="J26" s="179"/>
      <c r="K26" s="14"/>
      <c r="L26" s="179"/>
      <c r="M26" s="14"/>
      <c r="N26" s="179"/>
      <c r="O26" s="211">
        <v>47803</v>
      </c>
      <c r="P26" s="179"/>
      <c r="Q26" s="180">
        <v>1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15.75" customHeight="1">
      <c r="A27" s="42"/>
      <c r="B27" s="22" t="s">
        <v>228</v>
      </c>
      <c r="C27" s="92" t="s">
        <v>13</v>
      </c>
      <c r="D27" s="92" t="s">
        <v>14</v>
      </c>
      <c r="E27" s="6" t="s">
        <v>229</v>
      </c>
      <c r="F27" s="178">
        <f t="shared" ref="F27:N27" si="13">+F28</f>
        <v>-229638</v>
      </c>
      <c r="G27" s="187">
        <f t="shared" si="13"/>
        <v>0</v>
      </c>
      <c r="H27" s="178">
        <f t="shared" si="13"/>
        <v>0</v>
      </c>
      <c r="I27" s="187">
        <f t="shared" si="13"/>
        <v>0</v>
      </c>
      <c r="J27" s="178">
        <f t="shared" si="13"/>
        <v>-220000</v>
      </c>
      <c r="K27" s="187">
        <f t="shared" si="13"/>
        <v>0</v>
      </c>
      <c r="L27" s="178">
        <f t="shared" si="13"/>
        <v>0</v>
      </c>
      <c r="M27" s="187">
        <f t="shared" si="13"/>
        <v>0</v>
      </c>
      <c r="N27" s="178">
        <f t="shared" si="13"/>
        <v>0</v>
      </c>
      <c r="O27" s="187"/>
      <c r="P27" s="178">
        <f t="shared" ref="P27:Q27" si="14">+P28</f>
        <v>-9638</v>
      </c>
      <c r="Q27" s="188">
        <f t="shared" si="14"/>
        <v>0</v>
      </c>
      <c r="R27" s="1"/>
      <c r="S27" s="1"/>
      <c r="T27" s="1"/>
    </row>
    <row r="28" spans="1:29" ht="15.75" customHeight="1">
      <c r="A28" s="42"/>
      <c r="B28" s="27"/>
      <c r="C28" s="30" t="s">
        <v>36</v>
      </c>
      <c r="D28" s="30" t="s">
        <v>14</v>
      </c>
      <c r="E28" s="2" t="s">
        <v>62</v>
      </c>
      <c r="F28" s="178">
        <f t="shared" ref="F28:N28" si="15">+F29</f>
        <v>-229638</v>
      </c>
      <c r="G28" s="187">
        <f t="shared" si="15"/>
        <v>0</v>
      </c>
      <c r="H28" s="178">
        <f t="shared" si="15"/>
        <v>0</v>
      </c>
      <c r="I28" s="187">
        <f t="shared" si="15"/>
        <v>0</v>
      </c>
      <c r="J28" s="178">
        <f t="shared" si="15"/>
        <v>-220000</v>
      </c>
      <c r="K28" s="187">
        <f t="shared" si="15"/>
        <v>0</v>
      </c>
      <c r="L28" s="178">
        <f t="shared" si="15"/>
        <v>0</v>
      </c>
      <c r="M28" s="187">
        <f t="shared" si="15"/>
        <v>0</v>
      </c>
      <c r="N28" s="178">
        <f t="shared" si="15"/>
        <v>0</v>
      </c>
      <c r="O28" s="187"/>
      <c r="P28" s="178">
        <f t="shared" ref="P28:Q28" si="16">+P29</f>
        <v>-9638</v>
      </c>
      <c r="Q28" s="188">
        <f t="shared" si="16"/>
        <v>0</v>
      </c>
      <c r="R28" s="1"/>
      <c r="S28" s="1"/>
      <c r="T28" s="1"/>
    </row>
    <row r="29" spans="1:29" ht="15.75" customHeight="1">
      <c r="A29" s="42"/>
      <c r="B29" s="38"/>
      <c r="C29" s="28"/>
      <c r="D29" s="28" t="s">
        <v>226</v>
      </c>
      <c r="E29" s="49" t="s">
        <v>227</v>
      </c>
      <c r="F29" s="178">
        <f>SUM(G29:P29)</f>
        <v>-229638</v>
      </c>
      <c r="G29" s="1"/>
      <c r="H29" s="26"/>
      <c r="I29" s="13"/>
      <c r="J29" s="178">
        <v>-220000</v>
      </c>
      <c r="K29" s="1"/>
      <c r="L29" s="106"/>
      <c r="M29" s="1"/>
      <c r="N29" s="106"/>
      <c r="O29" s="1"/>
      <c r="P29" s="126">
        <v>-9638</v>
      </c>
      <c r="Q29" s="184"/>
      <c r="R29" s="1"/>
      <c r="S29" s="1"/>
      <c r="T29" s="1"/>
    </row>
    <row r="30" spans="1:29" ht="15.75" customHeight="1">
      <c r="A30" s="42"/>
      <c r="B30" s="22" t="s">
        <v>96</v>
      </c>
      <c r="C30" s="23" t="s">
        <v>13</v>
      </c>
      <c r="D30" s="23" t="s">
        <v>14</v>
      </c>
      <c r="E30" s="24" t="s">
        <v>97</v>
      </c>
      <c r="F30" s="186">
        <f>+F31</f>
        <v>696440</v>
      </c>
      <c r="G30" s="13">
        <v>696440</v>
      </c>
      <c r="H30" s="26"/>
      <c r="I30" s="13"/>
      <c r="J30" s="26"/>
      <c r="K30" s="1"/>
      <c r="L30" s="106"/>
      <c r="M30" s="1"/>
      <c r="N30" s="106"/>
      <c r="O30" s="1"/>
      <c r="P30" s="106"/>
      <c r="Q30" s="184"/>
      <c r="R30" s="1"/>
      <c r="S30" s="1"/>
      <c r="T30" s="1"/>
    </row>
    <row r="31" spans="1:29" ht="15.75" customHeight="1">
      <c r="A31" s="173"/>
      <c r="B31" s="27"/>
      <c r="C31" s="28" t="s">
        <v>73</v>
      </c>
      <c r="D31" s="28" t="s">
        <v>14</v>
      </c>
      <c r="E31" s="29" t="s">
        <v>211</v>
      </c>
      <c r="F31" s="186">
        <f>SUM(G30:P30)</f>
        <v>696440</v>
      </c>
      <c r="G31" s="13">
        <v>696440</v>
      </c>
      <c r="H31" s="179"/>
      <c r="I31" s="14"/>
      <c r="J31" s="179"/>
      <c r="K31" s="14"/>
      <c r="L31" s="179"/>
      <c r="M31" s="14"/>
      <c r="N31" s="179"/>
      <c r="O31" s="14"/>
      <c r="P31" s="179"/>
      <c r="Q31" s="180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5.75" customHeight="1">
      <c r="A32" s="214"/>
      <c r="B32" s="215" t="s">
        <v>104</v>
      </c>
      <c r="C32" s="216"/>
      <c r="D32" s="216"/>
      <c r="E32" s="217" t="s">
        <v>105</v>
      </c>
      <c r="F32" s="218">
        <v>0</v>
      </c>
      <c r="G32" s="219"/>
      <c r="H32" s="220"/>
      <c r="I32" s="219"/>
      <c r="J32" s="220"/>
      <c r="K32" s="219"/>
      <c r="L32" s="220"/>
      <c r="M32" s="219"/>
      <c r="N32" s="220"/>
      <c r="O32" s="219"/>
      <c r="P32" s="220"/>
      <c r="Q32" s="221"/>
      <c r="R32" s="1"/>
    </row>
    <row r="33" spans="6:17" ht="15.75" customHeight="1">
      <c r="F33" s="1"/>
      <c r="G33" s="1"/>
      <c r="H33" s="1"/>
      <c r="I33" s="1"/>
      <c r="J33" s="1"/>
      <c r="M33" s="1"/>
      <c r="N33" s="1"/>
      <c r="O33" s="1"/>
      <c r="P33" s="1"/>
      <c r="Q33" s="1"/>
    </row>
    <row r="34" spans="6:17" ht="15.75" customHeight="1">
      <c r="F34" s="1"/>
      <c r="G34" s="1"/>
      <c r="H34" s="1"/>
      <c r="I34" s="1"/>
      <c r="J34" s="1"/>
      <c r="M34" s="1"/>
      <c r="N34" s="1"/>
      <c r="O34" s="1"/>
      <c r="P34" s="1"/>
      <c r="Q34" s="1"/>
    </row>
    <row r="35" spans="6:17" ht="15.75" customHeight="1">
      <c r="F35" s="1"/>
      <c r="G35" s="1"/>
      <c r="H35" s="1"/>
      <c r="I35" s="1"/>
      <c r="J35" s="1"/>
      <c r="M35" s="1"/>
      <c r="N35" s="1"/>
      <c r="O35" s="1"/>
      <c r="P35" s="1"/>
      <c r="Q35" s="1"/>
    </row>
    <row r="36" spans="6:17" ht="15.75" customHeight="1">
      <c r="F36" s="1"/>
      <c r="G36" s="1"/>
      <c r="H36" s="1"/>
      <c r="I36" s="1"/>
      <c r="J36" s="1"/>
      <c r="M36" s="1"/>
      <c r="N36" s="1"/>
      <c r="O36" s="1"/>
      <c r="P36" s="1"/>
      <c r="Q36" s="1"/>
    </row>
    <row r="37" spans="6:17" ht="15.75" customHeight="1">
      <c r="F37" s="1"/>
      <c r="G37" s="1"/>
      <c r="H37" s="1"/>
      <c r="I37" s="1"/>
      <c r="J37" s="1"/>
      <c r="M37" s="1"/>
      <c r="N37" s="1"/>
      <c r="O37" s="1"/>
      <c r="P37" s="1"/>
      <c r="Q37" s="1"/>
    </row>
    <row r="38" spans="6:17" ht="15.75" customHeight="1">
      <c r="F38" s="1"/>
      <c r="G38" s="1"/>
      <c r="H38" s="1"/>
      <c r="I38" s="1"/>
      <c r="J38" s="1"/>
      <c r="M38" s="1"/>
      <c r="N38" s="1"/>
      <c r="O38" s="1"/>
      <c r="P38" s="1"/>
      <c r="Q38" s="1"/>
    </row>
    <row r="39" spans="6:17" ht="15.75" customHeight="1">
      <c r="F39" s="1"/>
      <c r="G39" s="1"/>
      <c r="H39" s="1"/>
      <c r="I39" s="1"/>
      <c r="J39" s="1"/>
      <c r="M39" s="1"/>
      <c r="N39" s="1"/>
      <c r="O39" s="1"/>
      <c r="P39" s="1"/>
      <c r="Q39" s="1"/>
    </row>
    <row r="40" spans="6:17" ht="15.75" customHeight="1">
      <c r="F40" s="1"/>
      <c r="G40" s="1"/>
      <c r="H40" s="1"/>
      <c r="I40" s="1"/>
      <c r="J40" s="1"/>
      <c r="M40" s="1"/>
      <c r="N40" s="1"/>
      <c r="O40" s="1"/>
      <c r="P40" s="1"/>
      <c r="Q40" s="1"/>
    </row>
    <row r="41" spans="6:17" ht="15.75" customHeight="1">
      <c r="F41" s="1"/>
      <c r="G41" s="1"/>
      <c r="H41" s="1"/>
      <c r="I41" s="1"/>
      <c r="J41" s="1"/>
      <c r="M41" s="1"/>
      <c r="N41" s="1"/>
      <c r="O41" s="1"/>
      <c r="P41" s="1"/>
      <c r="Q41" s="1"/>
    </row>
    <row r="42" spans="6:17" ht="15.75" customHeight="1">
      <c r="F42" s="1"/>
      <c r="G42" s="1"/>
      <c r="H42" s="1"/>
      <c r="I42" s="1"/>
      <c r="J42" s="1"/>
      <c r="M42" s="1"/>
      <c r="N42" s="1"/>
      <c r="O42" s="1"/>
      <c r="P42" s="1"/>
      <c r="Q42" s="1"/>
    </row>
    <row r="43" spans="6:17" ht="15.75" customHeight="1">
      <c r="F43" s="1"/>
      <c r="G43" s="1"/>
      <c r="H43" s="1"/>
      <c r="I43" s="1"/>
      <c r="J43" s="1"/>
      <c r="M43" s="1"/>
      <c r="N43" s="1"/>
      <c r="O43" s="1"/>
      <c r="P43" s="1"/>
      <c r="Q43" s="1"/>
    </row>
    <row r="44" spans="6:17" ht="15.75" customHeight="1">
      <c r="F44" s="1"/>
      <c r="G44" s="1"/>
      <c r="H44" s="1"/>
      <c r="I44" s="1"/>
      <c r="J44" s="1"/>
      <c r="M44" s="1"/>
      <c r="N44" s="1"/>
      <c r="O44" s="1"/>
      <c r="P44" s="1"/>
      <c r="Q44" s="1"/>
    </row>
    <row r="45" spans="6:17" ht="15.75" customHeight="1">
      <c r="F45" s="1"/>
      <c r="G45" s="1"/>
      <c r="H45" s="1"/>
      <c r="I45" s="1"/>
      <c r="J45" s="1"/>
      <c r="M45" s="1"/>
      <c r="N45" s="1"/>
      <c r="O45" s="1"/>
      <c r="P45" s="1"/>
      <c r="Q45" s="1"/>
    </row>
    <row r="46" spans="6:17" ht="15.75" customHeight="1">
      <c r="F46" s="1"/>
      <c r="G46" s="1"/>
      <c r="H46" s="1"/>
      <c r="I46" s="1"/>
      <c r="J46" s="1"/>
      <c r="M46" s="1"/>
      <c r="N46" s="1"/>
      <c r="O46" s="1"/>
      <c r="P46" s="1"/>
      <c r="Q46" s="1"/>
    </row>
    <row r="47" spans="6:17" ht="15.75" customHeight="1">
      <c r="F47" s="1"/>
      <c r="G47" s="1"/>
      <c r="H47" s="1"/>
      <c r="I47" s="1"/>
      <c r="J47" s="1"/>
      <c r="M47" s="1"/>
      <c r="N47" s="1"/>
      <c r="O47" s="1"/>
      <c r="P47" s="1"/>
      <c r="Q47" s="1"/>
    </row>
    <row r="48" spans="6:17" ht="15.75" customHeight="1">
      <c r="F48" s="1"/>
      <c r="G48" s="1"/>
      <c r="H48" s="1"/>
      <c r="I48" s="1"/>
      <c r="J48" s="1"/>
      <c r="M48" s="1"/>
      <c r="N48" s="1"/>
      <c r="O48" s="1"/>
      <c r="P48" s="1"/>
      <c r="Q48" s="1"/>
    </row>
    <row r="49" spans="6:17" ht="15.75" customHeight="1">
      <c r="F49" s="1"/>
      <c r="G49" s="1"/>
      <c r="H49" s="1"/>
      <c r="I49" s="1"/>
      <c r="J49" s="1"/>
      <c r="M49" s="1"/>
      <c r="N49" s="1"/>
      <c r="O49" s="1"/>
      <c r="P49" s="1"/>
      <c r="Q49" s="1"/>
    </row>
    <row r="50" spans="6:17" ht="15.75" customHeight="1">
      <c r="F50" s="1"/>
      <c r="G50" s="1"/>
      <c r="H50" s="1"/>
      <c r="I50" s="1"/>
      <c r="J50" s="1"/>
      <c r="M50" s="1"/>
      <c r="N50" s="1"/>
      <c r="O50" s="1"/>
      <c r="P50" s="1"/>
      <c r="Q50" s="1"/>
    </row>
    <row r="51" spans="6:17" ht="15.75" customHeight="1">
      <c r="F51" s="1"/>
      <c r="G51" s="1"/>
      <c r="H51" s="1"/>
      <c r="I51" s="1"/>
      <c r="J51" s="1"/>
      <c r="M51" s="1"/>
      <c r="N51" s="1"/>
      <c r="O51" s="1"/>
      <c r="P51" s="1"/>
      <c r="Q51" s="1"/>
    </row>
    <row r="52" spans="6:17" ht="15.75" customHeight="1">
      <c r="F52" s="1"/>
      <c r="G52" s="1"/>
      <c r="H52" s="1"/>
      <c r="I52" s="1"/>
      <c r="J52" s="1"/>
      <c r="M52" s="1"/>
      <c r="N52" s="1"/>
      <c r="O52" s="1"/>
      <c r="P52" s="1"/>
      <c r="Q52" s="1"/>
    </row>
    <row r="53" spans="6:17" ht="15.75" customHeight="1"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6:17" ht="15.75" customHeight="1">
      <c r="F54" s="1"/>
      <c r="G54" s="1"/>
      <c r="H54" s="1"/>
      <c r="I54" s="1"/>
      <c r="J54" s="1"/>
      <c r="M54" s="1"/>
      <c r="N54" s="1"/>
      <c r="O54" s="1"/>
      <c r="P54" s="1"/>
      <c r="Q54" s="1"/>
    </row>
    <row r="55" spans="6:17" ht="15.75" customHeight="1">
      <c r="F55" s="1"/>
      <c r="G55" s="1"/>
      <c r="H55" s="1"/>
      <c r="I55" s="1"/>
      <c r="J55" s="1"/>
      <c r="M55" s="1"/>
      <c r="N55" s="1"/>
      <c r="O55" s="1"/>
      <c r="P55" s="1"/>
      <c r="Q55" s="1"/>
    </row>
    <row r="56" spans="6:17" ht="15.75" customHeight="1">
      <c r="F56" s="1"/>
      <c r="G56" s="1"/>
      <c r="H56" s="1"/>
      <c r="I56" s="1"/>
      <c r="J56" s="1"/>
      <c r="M56" s="1"/>
      <c r="N56" s="1"/>
      <c r="O56" s="1"/>
      <c r="P56" s="1"/>
      <c r="Q56" s="1"/>
    </row>
    <row r="57" spans="6:17" ht="15.75" customHeight="1">
      <c r="F57" s="1"/>
      <c r="G57" s="1"/>
      <c r="H57" s="1"/>
      <c r="I57" s="1"/>
      <c r="J57" s="1"/>
      <c r="M57" s="1"/>
      <c r="N57" s="1"/>
      <c r="O57" s="1"/>
      <c r="P57" s="1"/>
      <c r="Q57" s="1"/>
    </row>
    <row r="58" spans="6:17" ht="15.75" customHeight="1">
      <c r="F58" s="1"/>
      <c r="G58" s="1"/>
      <c r="H58" s="1"/>
      <c r="I58" s="1"/>
      <c r="J58" s="1"/>
      <c r="M58" s="1"/>
      <c r="N58" s="1"/>
      <c r="O58" s="1"/>
      <c r="P58" s="1"/>
      <c r="Q58" s="1"/>
    </row>
    <row r="59" spans="6:17" ht="15.75" customHeight="1">
      <c r="F59" s="1"/>
      <c r="G59" s="1"/>
      <c r="H59" s="1"/>
      <c r="I59" s="1"/>
      <c r="J59" s="1"/>
      <c r="M59" s="1"/>
      <c r="N59" s="1"/>
      <c r="O59" s="1"/>
      <c r="P59" s="1"/>
      <c r="Q59" s="1"/>
    </row>
    <row r="60" spans="6:17" ht="15.75" customHeight="1">
      <c r="F60" s="1"/>
      <c r="G60" s="1"/>
      <c r="H60" s="1"/>
      <c r="I60" s="1"/>
      <c r="J60" s="1"/>
      <c r="M60" s="1"/>
      <c r="N60" s="1"/>
      <c r="O60" s="1"/>
      <c r="P60" s="1"/>
      <c r="Q60" s="1"/>
    </row>
    <row r="61" spans="6:17" ht="15.75" customHeight="1">
      <c r="F61" s="1"/>
      <c r="G61" s="1"/>
      <c r="H61" s="1"/>
      <c r="I61" s="1"/>
      <c r="J61" s="1"/>
      <c r="M61" s="1"/>
      <c r="N61" s="1"/>
      <c r="O61" s="1"/>
      <c r="P61" s="1"/>
      <c r="Q61" s="1"/>
    </row>
    <row r="62" spans="6:17" ht="15.75" customHeight="1">
      <c r="F62" s="1"/>
      <c r="G62" s="1"/>
      <c r="H62" s="1"/>
      <c r="I62" s="1"/>
      <c r="J62" s="1"/>
      <c r="M62" s="1"/>
      <c r="N62" s="1"/>
      <c r="O62" s="1"/>
      <c r="P62" s="1"/>
      <c r="Q62" s="1"/>
    </row>
    <row r="63" spans="6:17" ht="15.75" customHeight="1">
      <c r="F63" s="1"/>
      <c r="G63" s="1"/>
      <c r="H63" s="1"/>
      <c r="I63" s="1"/>
      <c r="J63" s="1"/>
      <c r="M63" s="1"/>
      <c r="N63" s="1"/>
      <c r="O63" s="1"/>
      <c r="P63" s="1"/>
      <c r="Q63" s="1"/>
    </row>
    <row r="64" spans="6:17" ht="15.75" customHeight="1">
      <c r="F64" s="1"/>
      <c r="G64" s="1"/>
      <c r="H64" s="1"/>
      <c r="I64" s="1"/>
      <c r="J64" s="1"/>
      <c r="M64" s="1"/>
      <c r="N64" s="1"/>
      <c r="O64" s="1"/>
      <c r="P64" s="1"/>
      <c r="Q64" s="1"/>
    </row>
    <row r="65" spans="6:17" ht="15.75" customHeight="1">
      <c r="F65" s="1"/>
      <c r="G65" s="1"/>
      <c r="H65" s="1"/>
      <c r="I65" s="1"/>
      <c r="J65" s="1"/>
      <c r="M65" s="1"/>
      <c r="N65" s="1"/>
      <c r="O65" s="1"/>
      <c r="P65" s="1"/>
      <c r="Q65" s="1"/>
    </row>
    <row r="66" spans="6:17" ht="15.75" customHeight="1">
      <c r="F66" s="1"/>
      <c r="G66" s="1"/>
      <c r="H66" s="1"/>
      <c r="I66" s="1"/>
      <c r="J66" s="1"/>
      <c r="M66" s="1"/>
      <c r="N66" s="1"/>
      <c r="O66" s="1"/>
      <c r="P66" s="1"/>
      <c r="Q66" s="1"/>
    </row>
    <row r="67" spans="6:17" ht="15.75" customHeight="1">
      <c r="F67" s="1"/>
      <c r="G67" s="1"/>
      <c r="H67" s="1"/>
      <c r="I67" s="1"/>
      <c r="J67" s="1"/>
      <c r="M67" s="1"/>
      <c r="N67" s="1"/>
      <c r="O67" s="1"/>
      <c r="P67" s="1"/>
      <c r="Q67" s="1"/>
    </row>
    <row r="68" spans="6:17" ht="15.75" customHeight="1">
      <c r="F68" s="1"/>
      <c r="G68" s="1"/>
      <c r="H68" s="1"/>
      <c r="I68" s="1"/>
      <c r="J68" s="1"/>
      <c r="M68" s="1"/>
      <c r="N68" s="1"/>
      <c r="O68" s="1"/>
      <c r="P68" s="1"/>
      <c r="Q68" s="1"/>
    </row>
    <row r="69" spans="6:17" ht="15.75" customHeight="1">
      <c r="F69" s="1"/>
      <c r="G69" s="1"/>
      <c r="H69" s="1"/>
      <c r="I69" s="1"/>
      <c r="J69" s="1"/>
      <c r="M69" s="1"/>
      <c r="N69" s="1"/>
      <c r="O69" s="1"/>
      <c r="P69" s="1"/>
      <c r="Q69" s="1"/>
    </row>
    <row r="70" spans="6:17" ht="15.75" customHeight="1">
      <c r="F70" s="1"/>
      <c r="G70" s="1"/>
      <c r="H70" s="1"/>
      <c r="I70" s="1"/>
      <c r="J70" s="1"/>
      <c r="M70" s="1"/>
      <c r="N70" s="1"/>
      <c r="O70" s="1"/>
      <c r="P70" s="1"/>
      <c r="Q70" s="1"/>
    </row>
    <row r="71" spans="6:17" ht="15.75" customHeight="1">
      <c r="F71" s="1"/>
      <c r="G71" s="1"/>
      <c r="H71" s="1"/>
      <c r="I71" s="1"/>
      <c r="J71" s="1"/>
      <c r="M71" s="1"/>
      <c r="N71" s="1"/>
      <c r="O71" s="1"/>
      <c r="P71" s="1"/>
      <c r="Q71" s="1"/>
    </row>
    <row r="72" spans="6:17" ht="15.75" customHeight="1">
      <c r="F72" s="1"/>
      <c r="G72" s="1"/>
      <c r="H72" s="1"/>
      <c r="I72" s="1"/>
      <c r="J72" s="1"/>
      <c r="M72" s="1"/>
      <c r="N72" s="1"/>
      <c r="O72" s="1"/>
      <c r="P72" s="1"/>
      <c r="Q72" s="1"/>
    </row>
    <row r="73" spans="6:17" ht="15.75" customHeight="1">
      <c r="F73" s="1"/>
      <c r="G73" s="1"/>
      <c r="H73" s="1"/>
      <c r="I73" s="1"/>
      <c r="J73" s="1"/>
      <c r="M73" s="1"/>
      <c r="N73" s="1"/>
      <c r="O73" s="1"/>
      <c r="P73" s="1"/>
      <c r="Q73" s="1"/>
    </row>
    <row r="74" spans="6:17" ht="15.75" customHeight="1">
      <c r="F74" s="1"/>
      <c r="G74" s="1"/>
      <c r="H74" s="1"/>
      <c r="I74" s="1"/>
      <c r="J74" s="1"/>
      <c r="M74" s="1"/>
      <c r="N74" s="1"/>
      <c r="O74" s="1"/>
      <c r="P74" s="1"/>
      <c r="Q74" s="1"/>
    </row>
    <row r="75" spans="6:17" ht="15.75" customHeight="1">
      <c r="F75" s="1"/>
      <c r="G75" s="1"/>
      <c r="H75" s="1"/>
      <c r="I75" s="1"/>
      <c r="J75" s="1"/>
      <c r="M75" s="1"/>
      <c r="N75" s="1"/>
      <c r="O75" s="1"/>
      <c r="P75" s="1"/>
      <c r="Q75" s="1"/>
    </row>
    <row r="76" spans="6:17" ht="15.75" customHeight="1">
      <c r="F76" s="1"/>
      <c r="G76" s="1"/>
      <c r="H76" s="1"/>
      <c r="I76" s="1"/>
      <c r="J76" s="1"/>
      <c r="M76" s="1"/>
      <c r="N76" s="1"/>
      <c r="O76" s="1"/>
      <c r="P76" s="1"/>
      <c r="Q76" s="1"/>
    </row>
    <row r="77" spans="6:17" ht="15.75" customHeight="1">
      <c r="F77" s="1"/>
      <c r="G77" s="1"/>
      <c r="H77" s="1"/>
      <c r="I77" s="1"/>
      <c r="J77" s="1"/>
      <c r="M77" s="1"/>
      <c r="N77" s="1"/>
      <c r="O77" s="1"/>
      <c r="P77" s="1"/>
      <c r="Q77" s="1"/>
    </row>
    <row r="78" spans="6:17" ht="15.75" customHeight="1">
      <c r="F78" s="1"/>
      <c r="G78" s="1"/>
      <c r="H78" s="1"/>
      <c r="I78" s="1"/>
      <c r="J78" s="1"/>
      <c r="M78" s="1"/>
      <c r="N78" s="1"/>
      <c r="O78" s="1"/>
      <c r="P78" s="1"/>
      <c r="Q78" s="1"/>
    </row>
    <row r="79" spans="6:17" ht="15.75" customHeight="1">
      <c r="F79" s="1"/>
      <c r="G79" s="1"/>
      <c r="H79" s="1"/>
      <c r="I79" s="1"/>
      <c r="J79" s="1"/>
      <c r="M79" s="1"/>
      <c r="N79" s="1"/>
      <c r="O79" s="1"/>
      <c r="P79" s="1"/>
      <c r="Q79" s="1"/>
    </row>
    <row r="80" spans="6:17" ht="15.75" customHeight="1">
      <c r="F80" s="1"/>
      <c r="G80" s="1"/>
      <c r="H80" s="1"/>
      <c r="I80" s="1"/>
      <c r="J80" s="1"/>
      <c r="M80" s="1"/>
      <c r="N80" s="1"/>
      <c r="O80" s="1"/>
      <c r="P80" s="1"/>
      <c r="Q80" s="1"/>
    </row>
    <row r="81" spans="6:17" ht="15.75" customHeight="1">
      <c r="F81" s="1"/>
      <c r="G81" s="1"/>
      <c r="H81" s="1"/>
      <c r="I81" s="1"/>
      <c r="J81" s="1"/>
      <c r="M81" s="1"/>
      <c r="N81" s="1"/>
      <c r="O81" s="1"/>
      <c r="P81" s="1"/>
      <c r="Q81" s="1"/>
    </row>
    <row r="82" spans="6:17" ht="15.75" customHeight="1">
      <c r="F82" s="1"/>
      <c r="G82" s="1"/>
      <c r="H82" s="1"/>
      <c r="I82" s="1"/>
      <c r="J82" s="1"/>
      <c r="M82" s="1"/>
      <c r="N82" s="1"/>
      <c r="O82" s="1"/>
      <c r="P82" s="1"/>
      <c r="Q82" s="1"/>
    </row>
    <row r="83" spans="6:17" ht="15.75" customHeight="1">
      <c r="F83" s="1"/>
      <c r="G83" s="1"/>
      <c r="H83" s="1"/>
      <c r="I83" s="1"/>
      <c r="J83" s="1"/>
      <c r="M83" s="1"/>
      <c r="N83" s="1"/>
      <c r="O83" s="1"/>
      <c r="P83" s="1"/>
      <c r="Q83" s="1"/>
    </row>
    <row r="84" spans="6:17" ht="15.75" customHeight="1">
      <c r="F84" s="1"/>
      <c r="G84" s="1"/>
      <c r="H84" s="1"/>
      <c r="I84" s="1"/>
      <c r="J84" s="1"/>
      <c r="M84" s="1"/>
      <c r="N84" s="1"/>
      <c r="O84" s="1"/>
      <c r="P84" s="1"/>
      <c r="Q84" s="1"/>
    </row>
    <row r="85" spans="6:17" ht="15.75" customHeight="1">
      <c r="F85" s="1"/>
      <c r="G85" s="1"/>
      <c r="H85" s="1"/>
      <c r="I85" s="1"/>
      <c r="J85" s="1"/>
      <c r="M85" s="1"/>
      <c r="N85" s="1"/>
      <c r="O85" s="1"/>
      <c r="P85" s="1"/>
      <c r="Q85" s="1"/>
    </row>
    <row r="86" spans="6:17" ht="15.75" customHeight="1">
      <c r="F86" s="1"/>
      <c r="G86" s="1"/>
      <c r="H86" s="1"/>
      <c r="I86" s="1"/>
      <c r="J86" s="1"/>
      <c r="M86" s="1"/>
      <c r="N86" s="1"/>
      <c r="O86" s="1"/>
      <c r="P86" s="1"/>
      <c r="Q86" s="1"/>
    </row>
    <row r="87" spans="6:17" ht="15.75" customHeight="1">
      <c r="F87" s="1"/>
      <c r="G87" s="1"/>
      <c r="H87" s="1"/>
      <c r="I87" s="1"/>
      <c r="J87" s="1"/>
      <c r="M87" s="1"/>
      <c r="N87" s="1"/>
      <c r="O87" s="1"/>
      <c r="P87" s="1"/>
      <c r="Q87" s="1"/>
    </row>
    <row r="88" spans="6:17" ht="15.75" customHeight="1">
      <c r="F88" s="1"/>
      <c r="G88" s="1"/>
      <c r="H88" s="1"/>
      <c r="I88" s="1"/>
      <c r="J88" s="1"/>
      <c r="M88" s="1"/>
      <c r="N88" s="1"/>
      <c r="O88" s="1"/>
      <c r="P88" s="1"/>
      <c r="Q88" s="1"/>
    </row>
    <row r="89" spans="6:17" ht="15.75" customHeight="1">
      <c r="F89" s="1"/>
      <c r="G89" s="1"/>
      <c r="H89" s="1"/>
      <c r="I89" s="1"/>
      <c r="J89" s="1"/>
      <c r="M89" s="1"/>
      <c r="N89" s="1"/>
      <c r="O89" s="1"/>
      <c r="P89" s="1"/>
      <c r="Q89" s="1"/>
    </row>
    <row r="90" spans="6:17" ht="15.75" customHeight="1">
      <c r="F90" s="1"/>
      <c r="G90" s="1"/>
      <c r="H90" s="1"/>
      <c r="I90" s="1"/>
      <c r="J90" s="1"/>
      <c r="M90" s="1"/>
      <c r="N90" s="1"/>
      <c r="O90" s="1"/>
      <c r="P90" s="1"/>
      <c r="Q90" s="1"/>
    </row>
    <row r="91" spans="6:17" ht="15.75" customHeight="1">
      <c r="F91" s="1"/>
      <c r="I91" s="1"/>
      <c r="J91" s="1"/>
      <c r="M91" s="1"/>
      <c r="N91" s="1"/>
      <c r="O91" s="1"/>
      <c r="P91" s="1"/>
      <c r="Q91" s="1"/>
    </row>
    <row r="92" spans="6:17" ht="15.75" customHeight="1">
      <c r="F92" s="1"/>
      <c r="I92" s="1"/>
      <c r="J92" s="1"/>
      <c r="M92" s="1"/>
      <c r="N92" s="1"/>
      <c r="O92" s="1"/>
      <c r="P92" s="1"/>
      <c r="Q92" s="1"/>
    </row>
    <row r="93" spans="6:17" ht="15.75" customHeight="1">
      <c r="F93" s="1"/>
      <c r="I93" s="1"/>
      <c r="J93" s="1"/>
      <c r="M93" s="1"/>
      <c r="N93" s="1"/>
      <c r="O93" s="1"/>
      <c r="P93" s="1"/>
      <c r="Q93" s="1"/>
    </row>
    <row r="94" spans="6:17" ht="15.75" customHeight="1">
      <c r="F94" s="1"/>
      <c r="I94" s="1"/>
      <c r="J94" s="1"/>
      <c r="M94" s="1"/>
      <c r="N94" s="1"/>
      <c r="O94" s="1"/>
      <c r="P94" s="1"/>
      <c r="Q94" s="1"/>
    </row>
    <row r="95" spans="6:17" ht="15.75" customHeight="1">
      <c r="F95" s="1"/>
      <c r="I95" s="1"/>
      <c r="J95" s="1"/>
      <c r="M95" s="1"/>
      <c r="N95" s="1"/>
      <c r="O95" s="1"/>
      <c r="P95" s="1"/>
      <c r="Q95" s="1"/>
    </row>
    <row r="96" spans="6:17" ht="15.75" customHeight="1">
      <c r="F96" s="1"/>
      <c r="I96" s="1"/>
      <c r="J96" s="1"/>
      <c r="M96" s="1"/>
      <c r="N96" s="1"/>
      <c r="O96" s="1"/>
      <c r="P96" s="1"/>
      <c r="Q96" s="1"/>
    </row>
    <row r="97" spans="6:17" ht="15.75" customHeight="1">
      <c r="F97" s="1"/>
      <c r="I97" s="1"/>
      <c r="J97" s="1"/>
      <c r="M97" s="1"/>
      <c r="N97" s="1"/>
      <c r="O97" s="1"/>
      <c r="P97" s="1"/>
      <c r="Q97" s="1"/>
    </row>
    <row r="98" spans="6:17" ht="15.75" customHeight="1">
      <c r="F98" s="1"/>
      <c r="I98" s="1"/>
      <c r="J98" s="1"/>
      <c r="M98" s="1"/>
      <c r="N98" s="1"/>
      <c r="O98" s="1"/>
      <c r="P98" s="1"/>
      <c r="Q98" s="1"/>
    </row>
    <row r="99" spans="6:17" ht="15.75" customHeight="1">
      <c r="F99" s="1"/>
      <c r="I99" s="1"/>
      <c r="J99" s="1"/>
      <c r="M99" s="1"/>
      <c r="N99" s="1"/>
      <c r="O99" s="1"/>
      <c r="P99" s="1"/>
      <c r="Q99" s="1"/>
    </row>
    <row r="100" spans="6:17" ht="15.75" customHeight="1">
      <c r="F100" s="1"/>
      <c r="I100" s="1"/>
      <c r="J100" s="1"/>
      <c r="M100" s="1"/>
      <c r="N100" s="1"/>
      <c r="O100" s="1"/>
      <c r="P100" s="1"/>
      <c r="Q100" s="1"/>
    </row>
    <row r="101" spans="6:17" ht="15.75" customHeight="1">
      <c r="F101" s="1"/>
      <c r="I101" s="1"/>
      <c r="J101" s="1"/>
      <c r="M101" s="1"/>
      <c r="N101" s="1"/>
      <c r="O101" s="1"/>
      <c r="P101" s="1"/>
      <c r="Q101" s="1"/>
    </row>
    <row r="102" spans="6:17" ht="15.75" customHeight="1">
      <c r="F102" s="1"/>
      <c r="I102" s="1"/>
      <c r="J102" s="1"/>
      <c r="M102" s="1"/>
      <c r="N102" s="1"/>
      <c r="O102" s="1"/>
      <c r="P102" s="1"/>
      <c r="Q102" s="1"/>
    </row>
    <row r="103" spans="6:17" ht="15.75" customHeight="1">
      <c r="F103" s="1"/>
      <c r="I103" s="1"/>
      <c r="J103" s="1"/>
      <c r="M103" s="1"/>
      <c r="N103" s="1"/>
      <c r="O103" s="1"/>
      <c r="P103" s="1"/>
      <c r="Q103" s="1"/>
    </row>
    <row r="104" spans="6:17" ht="15.75" customHeight="1">
      <c r="F104" s="1"/>
      <c r="I104" s="1"/>
      <c r="J104" s="1"/>
      <c r="M104" s="1"/>
      <c r="N104" s="1"/>
      <c r="O104" s="1"/>
      <c r="P104" s="1"/>
      <c r="Q104" s="1"/>
    </row>
    <row r="105" spans="6:17" ht="15.75" customHeight="1">
      <c r="F105" s="1"/>
      <c r="I105" s="1"/>
      <c r="J105" s="1"/>
      <c r="M105" s="1"/>
      <c r="N105" s="1"/>
      <c r="O105" s="1"/>
      <c r="P105" s="1"/>
      <c r="Q105" s="1"/>
    </row>
    <row r="106" spans="6:17" ht="15.75" customHeight="1">
      <c r="F106" s="1"/>
      <c r="I106" s="1"/>
      <c r="J106" s="1"/>
      <c r="M106" s="1"/>
      <c r="N106" s="1"/>
      <c r="O106" s="1"/>
      <c r="P106" s="1"/>
      <c r="Q106" s="1"/>
    </row>
    <row r="107" spans="6:17" ht="15.75" customHeight="1">
      <c r="F107" s="1"/>
      <c r="I107" s="1"/>
      <c r="J107" s="1"/>
      <c r="M107" s="1"/>
      <c r="N107" s="1"/>
      <c r="O107" s="1"/>
      <c r="P107" s="1"/>
      <c r="Q107" s="1"/>
    </row>
    <row r="108" spans="6:17" ht="15.75" customHeight="1">
      <c r="F108" s="1"/>
      <c r="I108" s="1"/>
      <c r="J108" s="1"/>
      <c r="M108" s="1"/>
      <c r="N108" s="1"/>
      <c r="O108" s="1"/>
      <c r="P108" s="1"/>
      <c r="Q108" s="1"/>
    </row>
    <row r="109" spans="6:17" ht="15.75" customHeight="1">
      <c r="F109" s="1"/>
      <c r="I109" s="1"/>
      <c r="J109" s="1"/>
      <c r="M109" s="1"/>
      <c r="N109" s="1"/>
      <c r="O109" s="1"/>
      <c r="P109" s="1"/>
      <c r="Q109" s="1"/>
    </row>
    <row r="110" spans="6:17" ht="15.75" customHeight="1">
      <c r="F110" s="1"/>
      <c r="I110" s="1"/>
      <c r="J110" s="1"/>
      <c r="M110" s="1"/>
      <c r="N110" s="1"/>
      <c r="O110" s="1"/>
      <c r="P110" s="1"/>
      <c r="Q110" s="1"/>
    </row>
    <row r="111" spans="6:17" ht="15.75" customHeight="1">
      <c r="F111" s="1"/>
      <c r="I111" s="1"/>
      <c r="J111" s="1"/>
      <c r="M111" s="1"/>
      <c r="N111" s="1"/>
      <c r="O111" s="1"/>
      <c r="P111" s="1"/>
      <c r="Q111" s="1"/>
    </row>
    <row r="112" spans="6:17" ht="15.75" customHeight="1">
      <c r="F112" s="1"/>
      <c r="I112" s="1"/>
      <c r="J112" s="1"/>
      <c r="M112" s="1"/>
      <c r="N112" s="1"/>
      <c r="O112" s="1"/>
      <c r="P112" s="1"/>
      <c r="Q112" s="1"/>
    </row>
    <row r="113" spans="6:17" ht="15.75" customHeight="1">
      <c r="F113" s="1"/>
      <c r="I113" s="1"/>
      <c r="J113" s="1"/>
      <c r="M113" s="1"/>
      <c r="N113" s="1"/>
      <c r="O113" s="1"/>
      <c r="P113" s="1"/>
      <c r="Q113" s="1"/>
    </row>
    <row r="114" spans="6:17" ht="15.75" customHeight="1">
      <c r="F114" s="1"/>
      <c r="I114" s="1"/>
      <c r="J114" s="1"/>
      <c r="M114" s="1"/>
      <c r="N114" s="1"/>
      <c r="O114" s="1"/>
      <c r="P114" s="1"/>
      <c r="Q114" s="1"/>
    </row>
    <row r="115" spans="6:17" ht="15.75" customHeight="1">
      <c r="F115" s="1"/>
      <c r="I115" s="1"/>
      <c r="J115" s="1"/>
      <c r="M115" s="1"/>
      <c r="N115" s="1"/>
      <c r="O115" s="1"/>
      <c r="P115" s="1"/>
      <c r="Q115" s="1"/>
    </row>
    <row r="116" spans="6:17" ht="15.75" customHeight="1">
      <c r="F116" s="1"/>
      <c r="I116" s="1"/>
      <c r="J116" s="1"/>
      <c r="M116" s="1"/>
      <c r="N116" s="1"/>
      <c r="O116" s="1"/>
      <c r="P116" s="1"/>
      <c r="Q116" s="1"/>
    </row>
    <row r="117" spans="6:17" ht="15.75" customHeight="1">
      <c r="F117" s="1"/>
      <c r="I117" s="1"/>
      <c r="J117" s="1"/>
      <c r="M117" s="1"/>
      <c r="N117" s="1"/>
      <c r="O117" s="1"/>
      <c r="P117" s="1"/>
      <c r="Q117" s="1"/>
    </row>
    <row r="118" spans="6:17" ht="15.75" customHeight="1">
      <c r="F118" s="1"/>
      <c r="I118" s="1"/>
      <c r="J118" s="1"/>
      <c r="M118" s="1"/>
      <c r="N118" s="1"/>
      <c r="O118" s="1"/>
      <c r="P118" s="1"/>
      <c r="Q118" s="1"/>
    </row>
    <row r="119" spans="6:17" ht="15.75" customHeight="1">
      <c r="F119" s="1"/>
      <c r="I119" s="1"/>
      <c r="J119" s="1"/>
      <c r="M119" s="1"/>
      <c r="N119" s="1"/>
      <c r="O119" s="1"/>
      <c r="P119" s="1"/>
      <c r="Q119" s="1"/>
    </row>
    <row r="120" spans="6:17" ht="15.75" customHeight="1">
      <c r="F120" s="1"/>
      <c r="I120" s="1"/>
      <c r="J120" s="1"/>
      <c r="M120" s="1"/>
      <c r="N120" s="1"/>
      <c r="O120" s="1"/>
      <c r="P120" s="1"/>
      <c r="Q120" s="1"/>
    </row>
    <row r="121" spans="6:17" ht="15.75" customHeight="1">
      <c r="F121" s="1"/>
      <c r="I121" s="1"/>
      <c r="J121" s="1"/>
      <c r="M121" s="1"/>
      <c r="N121" s="1"/>
      <c r="O121" s="1"/>
      <c r="P121" s="1"/>
      <c r="Q121" s="1"/>
    </row>
    <row r="122" spans="6:17" ht="15.75" customHeight="1">
      <c r="F122" s="1"/>
      <c r="I122" s="1"/>
      <c r="J122" s="1"/>
      <c r="M122" s="1"/>
      <c r="N122" s="1"/>
      <c r="O122" s="1"/>
      <c r="P122" s="1"/>
      <c r="Q122" s="1"/>
    </row>
    <row r="123" spans="6:17" ht="15.75" customHeight="1">
      <c r="F123" s="1"/>
      <c r="I123" s="1"/>
      <c r="J123" s="1"/>
      <c r="M123" s="1"/>
      <c r="N123" s="1"/>
      <c r="O123" s="1"/>
      <c r="P123" s="1"/>
      <c r="Q123" s="1"/>
    </row>
    <row r="124" spans="6:17" ht="15.75" customHeight="1">
      <c r="F124" s="1"/>
      <c r="I124" s="1"/>
      <c r="J124" s="1"/>
      <c r="M124" s="1"/>
      <c r="N124" s="1"/>
      <c r="O124" s="1"/>
      <c r="P124" s="1"/>
      <c r="Q124" s="1"/>
    </row>
    <row r="125" spans="6:17" ht="15.75" customHeight="1">
      <c r="F125" s="1"/>
      <c r="I125" s="1"/>
      <c r="J125" s="1"/>
      <c r="M125" s="1"/>
      <c r="N125" s="1"/>
      <c r="O125" s="1"/>
      <c r="P125" s="1"/>
      <c r="Q125" s="1"/>
    </row>
    <row r="126" spans="6:17" ht="15.75" customHeight="1">
      <c r="F126" s="1"/>
      <c r="I126" s="1"/>
      <c r="J126" s="1"/>
      <c r="M126" s="1"/>
      <c r="N126" s="1"/>
      <c r="O126" s="1"/>
      <c r="P126" s="1"/>
      <c r="Q126" s="1"/>
    </row>
    <row r="127" spans="6:17" ht="15.75" customHeight="1">
      <c r="F127" s="1"/>
      <c r="I127" s="1"/>
      <c r="J127" s="1"/>
      <c r="M127" s="1"/>
      <c r="N127" s="1"/>
      <c r="O127" s="1"/>
      <c r="P127" s="1"/>
      <c r="Q127" s="1"/>
    </row>
    <row r="128" spans="6:17" ht="15.75" customHeight="1">
      <c r="F128" s="1"/>
      <c r="I128" s="1"/>
      <c r="J128" s="1"/>
      <c r="M128" s="1"/>
      <c r="N128" s="1"/>
      <c r="O128" s="1"/>
      <c r="P128" s="1"/>
      <c r="Q128" s="1"/>
    </row>
    <row r="129" spans="6:17" ht="15.75" customHeight="1">
      <c r="F129" s="1"/>
      <c r="I129" s="1"/>
      <c r="J129" s="1"/>
      <c r="M129" s="1"/>
      <c r="N129" s="1"/>
      <c r="O129" s="1"/>
      <c r="P129" s="1"/>
      <c r="Q129" s="1"/>
    </row>
    <row r="130" spans="6:17" ht="15.75" customHeight="1">
      <c r="F130" s="1"/>
      <c r="I130" s="1"/>
      <c r="J130" s="1"/>
      <c r="M130" s="1"/>
      <c r="N130" s="1"/>
      <c r="O130" s="1"/>
      <c r="P130" s="1"/>
      <c r="Q130" s="1"/>
    </row>
    <row r="131" spans="6:17" ht="15.75" customHeight="1">
      <c r="F131" s="1"/>
      <c r="I131" s="1"/>
      <c r="J131" s="1"/>
      <c r="M131" s="1"/>
      <c r="N131" s="1"/>
      <c r="O131" s="1"/>
      <c r="P131" s="1"/>
      <c r="Q131" s="1"/>
    </row>
    <row r="132" spans="6:17" ht="15.75" customHeight="1">
      <c r="F132" s="1"/>
      <c r="I132" s="1"/>
      <c r="J132" s="1"/>
      <c r="M132" s="1"/>
      <c r="N132" s="1"/>
      <c r="O132" s="1"/>
      <c r="P132" s="1"/>
      <c r="Q132" s="1"/>
    </row>
    <row r="133" spans="6:17" ht="15.75" customHeight="1">
      <c r="F133" s="1"/>
      <c r="I133" s="1"/>
      <c r="J133" s="1"/>
      <c r="M133" s="1"/>
      <c r="N133" s="1"/>
      <c r="O133" s="1"/>
      <c r="P133" s="1"/>
      <c r="Q133" s="1"/>
    </row>
    <row r="134" spans="6:17" ht="15.75" customHeight="1">
      <c r="F134" s="1"/>
      <c r="I134" s="1"/>
      <c r="J134" s="1"/>
      <c r="M134" s="1"/>
      <c r="N134" s="1"/>
      <c r="O134" s="1"/>
      <c r="P134" s="1"/>
      <c r="Q134" s="1"/>
    </row>
    <row r="135" spans="6:17" ht="15.75" customHeight="1">
      <c r="F135" s="1"/>
      <c r="I135" s="1"/>
      <c r="J135" s="1"/>
      <c r="M135" s="1"/>
      <c r="N135" s="1"/>
      <c r="O135" s="1"/>
      <c r="P135" s="1"/>
      <c r="Q135" s="1"/>
    </row>
    <row r="136" spans="6:17" ht="15.75" customHeight="1">
      <c r="F136" s="1"/>
      <c r="I136" s="1"/>
      <c r="J136" s="1"/>
      <c r="M136" s="1"/>
      <c r="N136" s="1"/>
      <c r="O136" s="1"/>
      <c r="P136" s="1"/>
      <c r="Q136" s="1"/>
    </row>
    <row r="137" spans="6:17" ht="15.75" customHeight="1">
      <c r="F137" s="1"/>
      <c r="I137" s="1"/>
      <c r="J137" s="1"/>
      <c r="M137" s="1"/>
      <c r="N137" s="1"/>
      <c r="O137" s="1"/>
      <c r="P137" s="1"/>
      <c r="Q137" s="1"/>
    </row>
    <row r="138" spans="6:17" ht="15.75" customHeight="1">
      <c r="F138" s="1"/>
      <c r="I138" s="1"/>
      <c r="J138" s="1"/>
      <c r="M138" s="1"/>
      <c r="N138" s="1"/>
      <c r="O138" s="1"/>
      <c r="P138" s="1"/>
      <c r="Q138" s="1"/>
    </row>
    <row r="139" spans="6:17" ht="15.75" customHeight="1">
      <c r="F139" s="1"/>
      <c r="I139" s="1"/>
      <c r="J139" s="1"/>
      <c r="M139" s="1"/>
      <c r="N139" s="1"/>
      <c r="O139" s="1"/>
      <c r="P139" s="1"/>
      <c r="Q139" s="1"/>
    </row>
    <row r="140" spans="6:17" ht="15.75" customHeight="1">
      <c r="F140" s="1"/>
      <c r="I140" s="1"/>
      <c r="J140" s="1"/>
      <c r="M140" s="1"/>
      <c r="N140" s="1"/>
      <c r="O140" s="1"/>
      <c r="P140" s="1"/>
      <c r="Q140" s="1"/>
    </row>
    <row r="141" spans="6:17" ht="15.75" customHeight="1">
      <c r="F141" s="1"/>
      <c r="I141" s="1"/>
      <c r="J141" s="1"/>
      <c r="M141" s="1"/>
      <c r="N141" s="1"/>
      <c r="O141" s="1"/>
      <c r="P141" s="1"/>
      <c r="Q141" s="1"/>
    </row>
    <row r="142" spans="6:17" ht="15.75" customHeight="1">
      <c r="F142" s="1"/>
      <c r="I142" s="1"/>
      <c r="J142" s="1"/>
      <c r="M142" s="1"/>
      <c r="N142" s="1"/>
      <c r="O142" s="1"/>
      <c r="P142" s="1"/>
      <c r="Q142" s="1"/>
    </row>
    <row r="143" spans="6:17" ht="15.75" customHeight="1">
      <c r="F143" s="1"/>
      <c r="I143" s="1"/>
      <c r="J143" s="1"/>
      <c r="M143" s="1"/>
      <c r="N143" s="1"/>
      <c r="O143" s="1"/>
      <c r="P143" s="1"/>
      <c r="Q143" s="1"/>
    </row>
    <row r="144" spans="6:17" ht="15.75" customHeight="1">
      <c r="F144" s="1"/>
      <c r="I144" s="1"/>
      <c r="J144" s="1"/>
      <c r="M144" s="1"/>
      <c r="N144" s="1"/>
      <c r="O144" s="1"/>
      <c r="P144" s="1"/>
      <c r="Q144" s="1"/>
    </row>
    <row r="145" spans="6:17" ht="15.75" customHeight="1">
      <c r="F145" s="1"/>
      <c r="I145" s="1"/>
      <c r="J145" s="1"/>
      <c r="M145" s="1"/>
      <c r="N145" s="1"/>
      <c r="O145" s="1"/>
      <c r="P145" s="1"/>
      <c r="Q145" s="1"/>
    </row>
    <row r="146" spans="6:17" ht="15.75" customHeight="1">
      <c r="F146" s="1"/>
      <c r="I146" s="1"/>
      <c r="J146" s="1"/>
      <c r="M146" s="1"/>
      <c r="N146" s="1"/>
      <c r="O146" s="1"/>
      <c r="P146" s="1"/>
      <c r="Q146" s="1"/>
    </row>
    <row r="147" spans="6:17" ht="15.75" customHeight="1">
      <c r="F147" s="1"/>
      <c r="I147" s="1"/>
      <c r="J147" s="1"/>
      <c r="M147" s="1"/>
      <c r="N147" s="1"/>
      <c r="O147" s="1"/>
      <c r="P147" s="1"/>
      <c r="Q147" s="1"/>
    </row>
    <row r="148" spans="6:17" ht="15.75" customHeight="1">
      <c r="F148" s="1"/>
      <c r="I148" s="1"/>
      <c r="J148" s="1"/>
      <c r="M148" s="1"/>
      <c r="N148" s="1"/>
      <c r="O148" s="1"/>
      <c r="P148" s="1"/>
      <c r="Q148" s="1"/>
    </row>
    <row r="149" spans="6:17" ht="15.75" customHeight="1">
      <c r="F149" s="1"/>
      <c r="I149" s="1"/>
      <c r="J149" s="1"/>
      <c r="M149" s="1"/>
      <c r="N149" s="1"/>
      <c r="O149" s="1"/>
      <c r="P149" s="1"/>
      <c r="Q149" s="1"/>
    </row>
    <row r="150" spans="6:17" ht="15.75" customHeight="1">
      <c r="F150" s="1"/>
      <c r="I150" s="1"/>
      <c r="J150" s="1"/>
      <c r="M150" s="1"/>
      <c r="N150" s="1"/>
      <c r="O150" s="1"/>
      <c r="P150" s="1"/>
      <c r="Q150" s="1"/>
    </row>
    <row r="151" spans="6:17" ht="15.75" customHeight="1">
      <c r="F151" s="1"/>
      <c r="I151" s="1"/>
      <c r="J151" s="1"/>
      <c r="M151" s="1"/>
      <c r="N151" s="1"/>
      <c r="O151" s="1"/>
      <c r="P151" s="1"/>
      <c r="Q151" s="1"/>
    </row>
    <row r="152" spans="6:17" ht="15.75" customHeight="1">
      <c r="F152" s="1"/>
      <c r="I152" s="1"/>
      <c r="J152" s="1"/>
      <c r="M152" s="1"/>
      <c r="N152" s="1"/>
      <c r="O152" s="1"/>
      <c r="P152" s="1"/>
      <c r="Q152" s="1"/>
    </row>
    <row r="153" spans="6:17" ht="15.75" customHeight="1">
      <c r="F153" s="1"/>
      <c r="I153" s="1"/>
      <c r="J153" s="1"/>
      <c r="M153" s="1"/>
      <c r="N153" s="1"/>
      <c r="O153" s="1"/>
      <c r="P153" s="1"/>
      <c r="Q153" s="1"/>
    </row>
    <row r="154" spans="6:17" ht="15.75" customHeight="1">
      <c r="F154" s="1"/>
      <c r="I154" s="1"/>
      <c r="J154" s="1"/>
      <c r="M154" s="1"/>
      <c r="N154" s="1"/>
      <c r="O154" s="1"/>
      <c r="P154" s="1"/>
      <c r="Q154" s="1"/>
    </row>
    <row r="155" spans="6:17" ht="15.75" customHeight="1">
      <c r="F155" s="1"/>
      <c r="I155" s="1"/>
      <c r="J155" s="1"/>
      <c r="M155" s="1"/>
      <c r="N155" s="1"/>
      <c r="O155" s="1"/>
      <c r="P155" s="1"/>
      <c r="Q155" s="1"/>
    </row>
    <row r="156" spans="6:17" ht="15.75" customHeight="1">
      <c r="F156" s="1"/>
      <c r="I156" s="1"/>
      <c r="J156" s="1"/>
      <c r="M156" s="1"/>
      <c r="N156" s="1"/>
      <c r="O156" s="1"/>
      <c r="P156" s="1"/>
      <c r="Q156" s="1"/>
    </row>
    <row r="157" spans="6:17" ht="15.75" customHeight="1">
      <c r="F157" s="1"/>
      <c r="I157" s="1"/>
      <c r="J157" s="1"/>
      <c r="M157" s="1"/>
      <c r="N157" s="1"/>
      <c r="O157" s="1"/>
      <c r="P157" s="1"/>
      <c r="Q157" s="1"/>
    </row>
    <row r="158" spans="6:17" ht="15.75" customHeight="1">
      <c r="F158" s="1"/>
      <c r="I158" s="1"/>
      <c r="J158" s="1"/>
      <c r="M158" s="1"/>
      <c r="N158" s="1"/>
      <c r="O158" s="1"/>
      <c r="P158" s="1"/>
      <c r="Q158" s="1"/>
    </row>
    <row r="159" spans="6:17" ht="15.75" customHeight="1">
      <c r="F159" s="1"/>
      <c r="I159" s="1"/>
      <c r="J159" s="1"/>
      <c r="M159" s="1"/>
      <c r="N159" s="1"/>
      <c r="O159" s="1"/>
      <c r="P159" s="1"/>
      <c r="Q159" s="1"/>
    </row>
    <row r="160" spans="6:17" ht="15.75" customHeight="1">
      <c r="F160" s="1"/>
      <c r="I160" s="1"/>
      <c r="J160" s="1"/>
      <c r="M160" s="1"/>
      <c r="N160" s="1"/>
      <c r="O160" s="1"/>
      <c r="P160" s="1"/>
      <c r="Q160" s="1"/>
    </row>
    <row r="161" spans="6:17" ht="15.75" customHeight="1">
      <c r="F161" s="1"/>
      <c r="I161" s="1"/>
      <c r="J161" s="1"/>
      <c r="M161" s="1"/>
      <c r="N161" s="1"/>
      <c r="O161" s="1"/>
      <c r="P161" s="1"/>
      <c r="Q161" s="1"/>
    </row>
    <row r="162" spans="6:17" ht="15.75" customHeight="1">
      <c r="F162" s="1"/>
      <c r="I162" s="1"/>
      <c r="J162" s="1"/>
      <c r="M162" s="1"/>
      <c r="N162" s="1"/>
      <c r="O162" s="1"/>
      <c r="P162" s="1"/>
      <c r="Q162" s="1"/>
    </row>
    <row r="163" spans="6:17" ht="15.75" customHeight="1">
      <c r="F163" s="1"/>
      <c r="I163" s="1"/>
      <c r="J163" s="1"/>
      <c r="M163" s="1"/>
      <c r="N163" s="1"/>
      <c r="O163" s="1"/>
      <c r="P163" s="1"/>
      <c r="Q163" s="1"/>
    </row>
    <row r="164" spans="6:17" ht="15.75" customHeight="1">
      <c r="F164" s="1"/>
      <c r="I164" s="1"/>
      <c r="J164" s="1"/>
      <c r="M164" s="1"/>
      <c r="N164" s="1"/>
      <c r="O164" s="1"/>
      <c r="P164" s="1"/>
      <c r="Q164" s="1"/>
    </row>
    <row r="165" spans="6:17" ht="15.75" customHeight="1">
      <c r="F165" s="1"/>
      <c r="I165" s="1"/>
      <c r="J165" s="1"/>
      <c r="M165" s="1"/>
      <c r="N165" s="1"/>
      <c r="O165" s="1"/>
      <c r="P165" s="1"/>
      <c r="Q165" s="1"/>
    </row>
    <row r="166" spans="6:17" ht="15.75" customHeight="1">
      <c r="F166" s="1"/>
      <c r="I166" s="1"/>
      <c r="J166" s="1"/>
      <c r="M166" s="1"/>
      <c r="N166" s="1"/>
      <c r="O166" s="1"/>
      <c r="P166" s="1"/>
      <c r="Q166" s="1"/>
    </row>
    <row r="167" spans="6:17" ht="15.75" customHeight="1">
      <c r="F167" s="1"/>
      <c r="I167" s="1"/>
      <c r="J167" s="1"/>
      <c r="M167" s="1"/>
      <c r="N167" s="1"/>
      <c r="O167" s="1"/>
      <c r="P167" s="1"/>
      <c r="Q167" s="1"/>
    </row>
    <row r="168" spans="6:17" ht="15.75" customHeight="1">
      <c r="F168" s="1"/>
      <c r="I168" s="1"/>
      <c r="J168" s="1"/>
      <c r="M168" s="1"/>
      <c r="N168" s="1"/>
      <c r="O168" s="1"/>
      <c r="P168" s="1"/>
      <c r="Q168" s="1"/>
    </row>
    <row r="169" spans="6:17" ht="15.75" customHeight="1">
      <c r="F169" s="1"/>
      <c r="I169" s="1"/>
      <c r="J169" s="1"/>
      <c r="M169" s="1"/>
      <c r="N169" s="1"/>
      <c r="O169" s="1"/>
      <c r="P169" s="1"/>
      <c r="Q169" s="1"/>
    </row>
    <row r="170" spans="6:17" ht="15.75" customHeight="1">
      <c r="F170" s="1"/>
      <c r="I170" s="1"/>
      <c r="J170" s="1"/>
      <c r="M170" s="1"/>
      <c r="N170" s="1"/>
      <c r="O170" s="1"/>
      <c r="P170" s="1"/>
      <c r="Q170" s="1"/>
    </row>
    <row r="171" spans="6:17" ht="15.75" customHeight="1">
      <c r="F171" s="1"/>
      <c r="I171" s="1"/>
      <c r="J171" s="1"/>
      <c r="M171" s="1"/>
      <c r="N171" s="1"/>
      <c r="O171" s="1"/>
      <c r="P171" s="1"/>
      <c r="Q171" s="1"/>
    </row>
    <row r="172" spans="6:17" ht="15.75" customHeight="1">
      <c r="F172" s="1"/>
      <c r="I172" s="1"/>
      <c r="J172" s="1"/>
      <c r="M172" s="1"/>
      <c r="N172" s="1"/>
      <c r="O172" s="1"/>
      <c r="P172" s="1"/>
      <c r="Q172" s="1"/>
    </row>
    <row r="173" spans="6:17" ht="15.75" customHeight="1">
      <c r="F173" s="1"/>
      <c r="I173" s="1"/>
      <c r="J173" s="1"/>
      <c r="M173" s="1"/>
      <c r="N173" s="1"/>
      <c r="O173" s="1"/>
      <c r="P173" s="1"/>
      <c r="Q173" s="1"/>
    </row>
    <row r="174" spans="6:17" ht="15.75" customHeight="1">
      <c r="F174" s="1"/>
      <c r="I174" s="1"/>
      <c r="J174" s="1"/>
      <c r="M174" s="1"/>
      <c r="N174" s="1"/>
      <c r="O174" s="1"/>
      <c r="P174" s="1"/>
      <c r="Q174" s="1"/>
    </row>
    <row r="175" spans="6:17" ht="15.75" customHeight="1">
      <c r="F175" s="1"/>
      <c r="I175" s="1"/>
      <c r="J175" s="1"/>
      <c r="M175" s="1"/>
      <c r="N175" s="1"/>
      <c r="O175" s="1"/>
      <c r="P175" s="1"/>
      <c r="Q175" s="1"/>
    </row>
    <row r="176" spans="6:17" ht="15.75" customHeight="1">
      <c r="F176" s="1"/>
      <c r="I176" s="1"/>
      <c r="J176" s="1"/>
      <c r="M176" s="1"/>
      <c r="N176" s="1"/>
      <c r="O176" s="1"/>
      <c r="P176" s="1"/>
      <c r="Q176" s="1"/>
    </row>
    <row r="177" spans="6:17" ht="15.75" customHeight="1">
      <c r="F177" s="1"/>
      <c r="I177" s="1"/>
      <c r="J177" s="1"/>
      <c r="M177" s="1"/>
      <c r="N177" s="1"/>
      <c r="O177" s="1"/>
      <c r="P177" s="1"/>
      <c r="Q177" s="1"/>
    </row>
    <row r="178" spans="6:17" ht="15.75" customHeight="1">
      <c r="F178" s="1"/>
      <c r="I178" s="1"/>
      <c r="J178" s="1"/>
      <c r="M178" s="1"/>
      <c r="N178" s="1"/>
      <c r="O178" s="1"/>
      <c r="P178" s="1"/>
      <c r="Q178" s="1"/>
    </row>
    <row r="179" spans="6:17" ht="15.75" customHeight="1">
      <c r="F179" s="1"/>
      <c r="I179" s="1"/>
      <c r="J179" s="1"/>
      <c r="M179" s="1"/>
      <c r="N179" s="1"/>
      <c r="O179" s="1"/>
      <c r="P179" s="1"/>
      <c r="Q179" s="1"/>
    </row>
    <row r="180" spans="6:17" ht="15.75" customHeight="1">
      <c r="F180" s="1"/>
      <c r="I180" s="1"/>
      <c r="J180" s="1"/>
      <c r="M180" s="1"/>
      <c r="N180" s="1"/>
      <c r="O180" s="1"/>
      <c r="P180" s="1"/>
      <c r="Q180" s="1"/>
    </row>
    <row r="181" spans="6:17" ht="15.75" customHeight="1">
      <c r="F181" s="1"/>
      <c r="I181" s="1"/>
      <c r="J181" s="1"/>
      <c r="M181" s="1"/>
      <c r="N181" s="1"/>
      <c r="O181" s="1"/>
      <c r="P181" s="1"/>
      <c r="Q181" s="1"/>
    </row>
    <row r="182" spans="6:17" ht="15.75" customHeight="1">
      <c r="F182" s="1"/>
      <c r="I182" s="1"/>
      <c r="J182" s="1"/>
      <c r="M182" s="1"/>
      <c r="N182" s="1"/>
      <c r="O182" s="1"/>
      <c r="P182" s="1"/>
      <c r="Q182" s="1"/>
    </row>
    <row r="183" spans="6:17" ht="15.75" customHeight="1">
      <c r="F183" s="1"/>
      <c r="I183" s="1"/>
      <c r="J183" s="1"/>
      <c r="M183" s="1"/>
      <c r="N183" s="1"/>
      <c r="O183" s="1"/>
      <c r="P183" s="1"/>
      <c r="Q183" s="1"/>
    </row>
    <row r="184" spans="6:17" ht="15.75" customHeight="1">
      <c r="F184" s="1"/>
      <c r="I184" s="1"/>
      <c r="J184" s="1"/>
      <c r="M184" s="1"/>
      <c r="N184" s="1"/>
      <c r="O184" s="1"/>
      <c r="P184" s="1"/>
      <c r="Q184" s="1"/>
    </row>
    <row r="185" spans="6:17" ht="15.75" customHeight="1">
      <c r="F185" s="1"/>
      <c r="I185" s="1"/>
      <c r="J185" s="1"/>
      <c r="M185" s="1"/>
      <c r="N185" s="1"/>
      <c r="O185" s="1"/>
      <c r="P185" s="1"/>
      <c r="Q185" s="1"/>
    </row>
    <row r="186" spans="6:17" ht="15.75" customHeight="1">
      <c r="F186" s="1"/>
      <c r="I186" s="1"/>
      <c r="J186" s="1"/>
      <c r="M186" s="1"/>
      <c r="N186" s="1"/>
      <c r="O186" s="1"/>
      <c r="P186" s="1"/>
      <c r="Q186" s="1"/>
    </row>
    <row r="187" spans="6:17" ht="15.75" customHeight="1">
      <c r="F187" s="1"/>
      <c r="I187" s="1"/>
      <c r="J187" s="1"/>
      <c r="M187" s="1"/>
      <c r="N187" s="1"/>
      <c r="O187" s="1"/>
      <c r="P187" s="1"/>
      <c r="Q187" s="1"/>
    </row>
    <row r="188" spans="6:17" ht="15.75" customHeight="1">
      <c r="F188" s="1"/>
      <c r="I188" s="1"/>
      <c r="J188" s="1"/>
      <c r="M188" s="1"/>
      <c r="N188" s="1"/>
      <c r="O188" s="1"/>
      <c r="P188" s="1"/>
      <c r="Q188" s="1"/>
    </row>
    <row r="189" spans="6:17" ht="15.75" customHeight="1">
      <c r="F189" s="1"/>
      <c r="I189" s="1"/>
      <c r="J189" s="1"/>
      <c r="M189" s="1"/>
      <c r="N189" s="1"/>
      <c r="O189" s="1"/>
      <c r="P189" s="1"/>
      <c r="Q189" s="1"/>
    </row>
    <row r="190" spans="6:17" ht="15.75" customHeight="1">
      <c r="F190" s="1"/>
      <c r="I190" s="1"/>
      <c r="J190" s="1"/>
      <c r="M190" s="1"/>
      <c r="N190" s="1"/>
      <c r="O190" s="1"/>
      <c r="P190" s="1"/>
      <c r="Q190" s="1"/>
    </row>
    <row r="191" spans="6:17" ht="15.75" customHeight="1">
      <c r="F191" s="1"/>
      <c r="I191" s="1"/>
      <c r="J191" s="1"/>
      <c r="M191" s="1"/>
      <c r="N191" s="1"/>
      <c r="O191" s="1"/>
      <c r="P191" s="1"/>
      <c r="Q191" s="1"/>
    </row>
    <row r="192" spans="6:17" ht="15.75" customHeight="1">
      <c r="F192" s="1"/>
      <c r="I192" s="1"/>
      <c r="J192" s="1"/>
      <c r="M192" s="1"/>
      <c r="N192" s="1"/>
      <c r="O192" s="1"/>
      <c r="P192" s="1"/>
      <c r="Q192" s="1"/>
    </row>
    <row r="193" spans="6:17" ht="15.75" customHeight="1">
      <c r="F193" s="1"/>
      <c r="I193" s="1"/>
      <c r="J193" s="1"/>
      <c r="M193" s="1"/>
      <c r="N193" s="1"/>
      <c r="O193" s="1"/>
      <c r="P193" s="1"/>
      <c r="Q193" s="1"/>
    </row>
    <row r="194" spans="6:17" ht="15.75" customHeight="1">
      <c r="F194" s="1"/>
      <c r="I194" s="1"/>
      <c r="J194" s="1"/>
      <c r="M194" s="1"/>
      <c r="N194" s="1"/>
      <c r="O194" s="1"/>
      <c r="P194" s="1"/>
      <c r="Q194" s="1"/>
    </row>
    <row r="195" spans="6:17" ht="15.75" customHeight="1">
      <c r="F195" s="1"/>
      <c r="I195" s="1"/>
      <c r="J195" s="1"/>
      <c r="M195" s="1"/>
      <c r="N195" s="1"/>
      <c r="O195" s="1"/>
      <c r="P195" s="1"/>
      <c r="Q195" s="1"/>
    </row>
    <row r="196" spans="6:17" ht="15.75" customHeight="1">
      <c r="F196" s="1"/>
      <c r="I196" s="1"/>
      <c r="J196" s="1"/>
      <c r="M196" s="1"/>
      <c r="N196" s="1"/>
      <c r="O196" s="1"/>
      <c r="P196" s="1"/>
      <c r="Q196" s="1"/>
    </row>
    <row r="197" spans="6:17" ht="15.75" customHeight="1">
      <c r="F197" s="1"/>
      <c r="I197" s="1"/>
      <c r="J197" s="1"/>
      <c r="M197" s="1"/>
      <c r="N197" s="1"/>
      <c r="O197" s="1"/>
      <c r="P197" s="1"/>
      <c r="Q197" s="1"/>
    </row>
    <row r="198" spans="6:17" ht="15.75" customHeight="1">
      <c r="F198" s="1"/>
      <c r="I198" s="1"/>
      <c r="J198" s="1"/>
      <c r="M198" s="1"/>
      <c r="N198" s="1"/>
      <c r="O198" s="1"/>
      <c r="P198" s="1"/>
      <c r="Q198" s="1"/>
    </row>
    <row r="199" spans="6:17" ht="15.75" customHeight="1">
      <c r="F199" s="1"/>
      <c r="I199" s="1"/>
      <c r="J199" s="1"/>
      <c r="M199" s="1"/>
      <c r="N199" s="1"/>
      <c r="O199" s="1"/>
      <c r="P199" s="1"/>
      <c r="Q199" s="1"/>
    </row>
    <row r="200" spans="6:17" ht="15.75" customHeight="1">
      <c r="F200" s="1"/>
      <c r="I200" s="1"/>
      <c r="J200" s="1"/>
      <c r="M200" s="1"/>
      <c r="N200" s="1"/>
      <c r="O200" s="1"/>
      <c r="P200" s="1"/>
      <c r="Q200" s="1"/>
    </row>
    <row r="201" spans="6:17" ht="15.75" customHeight="1">
      <c r="F201" s="1"/>
      <c r="I201" s="1"/>
      <c r="J201" s="1"/>
      <c r="M201" s="1"/>
      <c r="N201" s="1"/>
      <c r="O201" s="1"/>
      <c r="P201" s="1"/>
      <c r="Q201" s="1"/>
    </row>
    <row r="202" spans="6:17" ht="15.75" customHeight="1">
      <c r="F202" s="1"/>
      <c r="I202" s="1"/>
      <c r="J202" s="1"/>
      <c r="M202" s="1"/>
      <c r="N202" s="1"/>
      <c r="O202" s="1"/>
      <c r="P202" s="1"/>
      <c r="Q202" s="1"/>
    </row>
    <row r="203" spans="6:17" ht="15.75" customHeight="1">
      <c r="F203" s="1"/>
      <c r="I203" s="1"/>
      <c r="J203" s="1"/>
      <c r="M203" s="1"/>
      <c r="N203" s="1"/>
      <c r="O203" s="1"/>
      <c r="P203" s="1"/>
      <c r="Q203" s="1"/>
    </row>
    <row r="204" spans="6:17" ht="15.75" customHeight="1">
      <c r="F204" s="1"/>
      <c r="I204" s="1"/>
      <c r="J204" s="1"/>
      <c r="M204" s="1"/>
      <c r="N204" s="1"/>
      <c r="O204" s="1"/>
      <c r="P204" s="1"/>
      <c r="Q204" s="1"/>
    </row>
    <row r="205" spans="6:17" ht="15.75" customHeight="1">
      <c r="F205" s="1"/>
      <c r="I205" s="1"/>
      <c r="J205" s="1"/>
      <c r="M205" s="1"/>
      <c r="N205" s="1"/>
      <c r="O205" s="1"/>
      <c r="P205" s="1"/>
      <c r="Q205" s="1"/>
    </row>
    <row r="206" spans="6:17" ht="15.75" customHeight="1">
      <c r="F206" s="1"/>
      <c r="I206" s="1"/>
      <c r="J206" s="1"/>
      <c r="M206" s="1"/>
      <c r="N206" s="1"/>
      <c r="O206" s="1"/>
      <c r="P206" s="1"/>
      <c r="Q206" s="1"/>
    </row>
    <row r="207" spans="6:17" ht="15.75" customHeight="1">
      <c r="F207" s="1"/>
      <c r="I207" s="1"/>
      <c r="J207" s="1"/>
      <c r="M207" s="1"/>
      <c r="N207" s="1"/>
      <c r="O207" s="1"/>
      <c r="P207" s="1"/>
      <c r="Q207" s="1"/>
    </row>
    <row r="208" spans="6:17" ht="15.75" customHeight="1">
      <c r="F208" s="1"/>
      <c r="I208" s="1"/>
      <c r="J208" s="1"/>
      <c r="M208" s="1"/>
      <c r="N208" s="1"/>
      <c r="O208" s="1"/>
      <c r="P208" s="1"/>
      <c r="Q208" s="1"/>
    </row>
    <row r="209" spans="6:17" ht="15.75" customHeight="1">
      <c r="F209" s="1"/>
      <c r="I209" s="1"/>
      <c r="J209" s="1"/>
      <c r="M209" s="1"/>
      <c r="N209" s="1"/>
      <c r="O209" s="1"/>
      <c r="P209" s="1"/>
      <c r="Q209" s="1"/>
    </row>
    <row r="210" spans="6:17" ht="15.75" customHeight="1">
      <c r="F210" s="1"/>
      <c r="I210" s="1"/>
      <c r="J210" s="1"/>
      <c r="M210" s="1"/>
      <c r="N210" s="1"/>
      <c r="O210" s="1"/>
      <c r="P210" s="1"/>
      <c r="Q210" s="1"/>
    </row>
    <row r="211" spans="6:17" ht="15.75" customHeight="1">
      <c r="F211" s="1"/>
      <c r="I211" s="1"/>
      <c r="J211" s="1"/>
      <c r="M211" s="1"/>
      <c r="N211" s="1"/>
      <c r="O211" s="1"/>
      <c r="P211" s="1"/>
      <c r="Q211" s="1"/>
    </row>
    <row r="212" spans="6:17" ht="15.75" customHeight="1">
      <c r="F212" s="1"/>
      <c r="I212" s="1"/>
      <c r="J212" s="1"/>
      <c r="M212" s="1"/>
      <c r="N212" s="1"/>
      <c r="O212" s="1"/>
      <c r="P212" s="1"/>
      <c r="Q212" s="1"/>
    </row>
    <row r="213" spans="6:17" ht="15.75" customHeight="1">
      <c r="F213" s="1"/>
      <c r="I213" s="1"/>
      <c r="J213" s="1"/>
      <c r="M213" s="1"/>
      <c r="N213" s="1"/>
      <c r="O213" s="1"/>
      <c r="P213" s="1"/>
      <c r="Q213" s="1"/>
    </row>
    <row r="214" spans="6:17" ht="15.75" customHeight="1">
      <c r="F214" s="1"/>
      <c r="I214" s="1"/>
      <c r="J214" s="1"/>
      <c r="M214" s="1"/>
      <c r="N214" s="1"/>
      <c r="O214" s="1"/>
      <c r="P214" s="1"/>
      <c r="Q214" s="1"/>
    </row>
    <row r="215" spans="6:17" ht="15.75" customHeight="1">
      <c r="F215" s="1"/>
      <c r="I215" s="1"/>
      <c r="J215" s="1"/>
      <c r="M215" s="1"/>
      <c r="N215" s="1"/>
      <c r="O215" s="1"/>
      <c r="P215" s="1"/>
      <c r="Q215" s="1"/>
    </row>
    <row r="216" spans="6:17" ht="15.75" customHeight="1">
      <c r="F216" s="1"/>
      <c r="I216" s="1"/>
      <c r="J216" s="1"/>
      <c r="M216" s="1"/>
      <c r="N216" s="1"/>
      <c r="O216" s="1"/>
      <c r="P216" s="1"/>
      <c r="Q216" s="1"/>
    </row>
    <row r="217" spans="6:17" ht="15.75" customHeight="1">
      <c r="F217" s="1"/>
      <c r="I217" s="1"/>
      <c r="J217" s="1"/>
      <c r="M217" s="1"/>
      <c r="N217" s="1"/>
      <c r="O217" s="1"/>
      <c r="P217" s="1"/>
      <c r="Q217" s="1"/>
    </row>
    <row r="218" spans="6:17" ht="15.75" customHeight="1">
      <c r="F218" s="1"/>
      <c r="I218" s="1"/>
      <c r="J218" s="1"/>
      <c r="M218" s="1"/>
      <c r="N218" s="1"/>
      <c r="O218" s="1"/>
      <c r="P218" s="1"/>
      <c r="Q218" s="1"/>
    </row>
    <row r="219" spans="6:17" ht="15.75" customHeight="1">
      <c r="F219" s="1"/>
      <c r="I219" s="1"/>
      <c r="J219" s="1"/>
      <c r="M219" s="1"/>
      <c r="N219" s="1"/>
      <c r="O219" s="1"/>
      <c r="P219" s="1"/>
      <c r="Q219" s="1"/>
    </row>
    <row r="220" spans="6:17" ht="15.75" customHeight="1">
      <c r="F220" s="1"/>
      <c r="I220" s="1"/>
      <c r="J220" s="1"/>
      <c r="M220" s="1"/>
      <c r="N220" s="1"/>
      <c r="O220" s="1"/>
      <c r="P220" s="1"/>
      <c r="Q220" s="1"/>
    </row>
    <row r="221" spans="6:17" ht="15.75" customHeight="1">
      <c r="F221" s="1"/>
      <c r="I221" s="1"/>
      <c r="J221" s="1"/>
      <c r="M221" s="1"/>
      <c r="N221" s="1"/>
      <c r="O221" s="1"/>
      <c r="P221" s="1"/>
      <c r="Q221" s="1"/>
    </row>
    <row r="222" spans="6:17" ht="15.75" customHeight="1">
      <c r="F222" s="1"/>
      <c r="I222" s="1"/>
      <c r="J222" s="1"/>
      <c r="M222" s="1"/>
      <c r="N222" s="1"/>
      <c r="O222" s="1"/>
      <c r="P222" s="1"/>
      <c r="Q222" s="1"/>
    </row>
    <row r="223" spans="6:17" ht="15.75" customHeight="1">
      <c r="F223" s="1"/>
      <c r="I223" s="1"/>
      <c r="J223" s="1"/>
      <c r="M223" s="1"/>
      <c r="N223" s="1"/>
      <c r="O223" s="1"/>
      <c r="P223" s="1"/>
      <c r="Q223" s="1"/>
    </row>
    <row r="224" spans="6:17" ht="15.75" customHeight="1">
      <c r="F224" s="1"/>
      <c r="I224" s="1"/>
      <c r="J224" s="1"/>
      <c r="M224" s="1"/>
      <c r="N224" s="1"/>
      <c r="O224" s="1"/>
      <c r="P224" s="1"/>
      <c r="Q224" s="1"/>
    </row>
    <row r="225" spans="6:17" ht="15.75" customHeight="1">
      <c r="F225" s="1"/>
      <c r="I225" s="1"/>
      <c r="J225" s="1"/>
      <c r="M225" s="1"/>
      <c r="N225" s="1"/>
      <c r="O225" s="1"/>
      <c r="P225" s="1"/>
      <c r="Q225" s="1"/>
    </row>
    <row r="226" spans="6:17" ht="15.75" customHeight="1">
      <c r="F226" s="1"/>
      <c r="I226" s="1"/>
      <c r="J226" s="1"/>
      <c r="M226" s="1"/>
      <c r="N226" s="1"/>
      <c r="O226" s="1"/>
      <c r="P226" s="1"/>
      <c r="Q226" s="1"/>
    </row>
    <row r="227" spans="6:17" ht="15.75" customHeight="1">
      <c r="F227" s="1"/>
      <c r="I227" s="1"/>
      <c r="J227" s="1"/>
      <c r="M227" s="1"/>
      <c r="N227" s="1"/>
      <c r="O227" s="1"/>
      <c r="P227" s="1"/>
      <c r="Q227" s="1"/>
    </row>
    <row r="228" spans="6:17" ht="15.75" customHeight="1">
      <c r="F228" s="1"/>
      <c r="I228" s="1"/>
      <c r="J228" s="1"/>
      <c r="M228" s="1"/>
      <c r="N228" s="1"/>
      <c r="O228" s="1"/>
      <c r="P228" s="1"/>
      <c r="Q228" s="1"/>
    </row>
    <row r="229" spans="6:17" ht="15.75" customHeight="1">
      <c r="F229" s="1"/>
      <c r="I229" s="1"/>
      <c r="J229" s="1"/>
      <c r="M229" s="1"/>
      <c r="N229" s="1"/>
      <c r="O229" s="1"/>
      <c r="P229" s="1"/>
      <c r="Q229" s="1"/>
    </row>
    <row r="230" spans="6:17" ht="15.75" customHeight="1">
      <c r="F230" s="1"/>
      <c r="I230" s="1"/>
      <c r="J230" s="1"/>
      <c r="M230" s="1"/>
      <c r="N230" s="1"/>
      <c r="O230" s="1"/>
      <c r="P230" s="1"/>
      <c r="Q230" s="1"/>
    </row>
    <row r="231" spans="6:17" ht="15.75" customHeight="1">
      <c r="F231" s="1"/>
      <c r="I231" s="1"/>
      <c r="J231" s="1"/>
      <c r="M231" s="1"/>
      <c r="N231" s="1"/>
      <c r="O231" s="1"/>
      <c r="P231" s="1"/>
      <c r="Q231" s="1"/>
    </row>
    <row r="232" spans="6:17" ht="15.75" customHeight="1">
      <c r="I232" s="1"/>
      <c r="J232" s="1"/>
      <c r="M232" s="1"/>
      <c r="N232" s="1"/>
      <c r="O232" s="1"/>
      <c r="P232" s="1"/>
      <c r="Q232" s="1"/>
    </row>
    <row r="233" spans="6:17" ht="15.75" customHeight="1">
      <c r="I233" s="1"/>
      <c r="J233" s="1"/>
      <c r="M233" s="1"/>
      <c r="N233" s="1"/>
      <c r="O233" s="1"/>
      <c r="P233" s="1"/>
      <c r="Q233" s="1"/>
    </row>
    <row r="234" spans="6:17" ht="15.75" customHeight="1">
      <c r="I234" s="1"/>
      <c r="J234" s="1"/>
      <c r="M234" s="1"/>
      <c r="N234" s="1"/>
      <c r="O234" s="1"/>
      <c r="P234" s="1"/>
      <c r="Q234" s="1"/>
    </row>
    <row r="235" spans="6:17" ht="15.75" customHeight="1">
      <c r="I235" s="1"/>
      <c r="J235" s="1"/>
      <c r="M235" s="1"/>
      <c r="N235" s="1"/>
      <c r="O235" s="1"/>
      <c r="P235" s="1"/>
      <c r="Q235" s="1"/>
    </row>
    <row r="236" spans="6:17" ht="15.75" customHeight="1">
      <c r="I236" s="1"/>
      <c r="J236" s="1"/>
      <c r="M236" s="1"/>
      <c r="N236" s="1"/>
      <c r="O236" s="1"/>
      <c r="P236" s="1"/>
      <c r="Q236" s="1"/>
    </row>
    <row r="237" spans="6:17" ht="15.75" customHeight="1">
      <c r="I237" s="1"/>
      <c r="J237" s="1"/>
      <c r="M237" s="1"/>
      <c r="N237" s="1"/>
      <c r="O237" s="1"/>
      <c r="P237" s="1"/>
      <c r="Q237" s="1"/>
    </row>
    <row r="238" spans="6:17" ht="15.75" customHeight="1">
      <c r="I238" s="1"/>
      <c r="J238" s="1"/>
      <c r="M238" s="1"/>
      <c r="N238" s="1"/>
      <c r="O238" s="1"/>
      <c r="P238" s="1"/>
      <c r="Q238" s="1"/>
    </row>
    <row r="239" spans="6:17" ht="15.75" customHeight="1">
      <c r="I239" s="1"/>
      <c r="J239" s="1"/>
      <c r="M239" s="1"/>
      <c r="N239" s="1"/>
      <c r="O239" s="1"/>
      <c r="P239" s="1"/>
      <c r="Q239" s="1"/>
    </row>
    <row r="240" spans="6:17" ht="15.75" customHeight="1">
      <c r="I240" s="1"/>
      <c r="J240" s="1"/>
      <c r="M240" s="1"/>
      <c r="N240" s="1"/>
      <c r="O240" s="1"/>
      <c r="P240" s="1"/>
      <c r="Q240" s="1"/>
    </row>
    <row r="241" spans="9:17" ht="15.75" customHeight="1">
      <c r="I241" s="1"/>
      <c r="J241" s="1"/>
      <c r="M241" s="1"/>
      <c r="N241" s="1"/>
      <c r="O241" s="1"/>
      <c r="P241" s="1"/>
      <c r="Q241" s="1"/>
    </row>
    <row r="242" spans="9:17" ht="15.75" customHeight="1">
      <c r="I242" s="1"/>
      <c r="J242" s="1"/>
      <c r="M242" s="1"/>
      <c r="N242" s="1"/>
      <c r="O242" s="1"/>
      <c r="P242" s="1"/>
      <c r="Q242" s="1"/>
    </row>
    <row r="243" spans="9:17" ht="15.75" customHeight="1">
      <c r="I243" s="1"/>
      <c r="J243" s="1"/>
      <c r="M243" s="1"/>
      <c r="N243" s="1"/>
      <c r="O243" s="1"/>
      <c r="P243" s="1"/>
      <c r="Q243" s="1"/>
    </row>
    <row r="244" spans="9:17" ht="15.75" customHeight="1">
      <c r="I244" s="1"/>
      <c r="J244" s="1"/>
      <c r="M244" s="1"/>
      <c r="N244" s="1"/>
      <c r="O244" s="1"/>
      <c r="P244" s="1"/>
      <c r="Q244" s="1"/>
    </row>
    <row r="245" spans="9:17" ht="15.75" customHeight="1">
      <c r="I245" s="1"/>
      <c r="J245" s="1"/>
      <c r="M245" s="1"/>
      <c r="N245" s="1"/>
      <c r="O245" s="1"/>
      <c r="P245" s="1"/>
      <c r="Q245" s="1"/>
    </row>
    <row r="246" spans="9:17" ht="15.75" customHeight="1">
      <c r="I246" s="1"/>
      <c r="J246" s="1"/>
      <c r="M246" s="1"/>
      <c r="N246" s="1"/>
      <c r="O246" s="1"/>
      <c r="P246" s="1"/>
      <c r="Q246" s="1"/>
    </row>
    <row r="247" spans="9:17" ht="15.75" customHeight="1">
      <c r="I247" s="1"/>
      <c r="J247" s="1"/>
      <c r="M247" s="1"/>
      <c r="N247" s="1"/>
      <c r="O247" s="1"/>
      <c r="P247" s="1"/>
      <c r="Q247" s="1"/>
    </row>
    <row r="248" spans="9:17" ht="15.75" customHeight="1">
      <c r="I248" s="1"/>
      <c r="J248" s="1"/>
      <c r="M248" s="1"/>
      <c r="N248" s="1"/>
      <c r="O248" s="1"/>
      <c r="P248" s="1"/>
      <c r="Q248" s="1"/>
    </row>
    <row r="249" spans="9:17" ht="15.75" customHeight="1">
      <c r="I249" s="1"/>
      <c r="J249" s="1"/>
      <c r="M249" s="1"/>
      <c r="N249" s="1"/>
      <c r="O249" s="1"/>
      <c r="P249" s="1"/>
      <c r="Q249" s="1"/>
    </row>
    <row r="250" spans="9:17" ht="15.75" customHeight="1">
      <c r="I250" s="1"/>
      <c r="J250" s="1"/>
      <c r="M250" s="1"/>
      <c r="N250" s="1"/>
      <c r="O250" s="1"/>
      <c r="P250" s="1"/>
      <c r="Q250" s="1"/>
    </row>
    <row r="251" spans="9:17" ht="15.75" customHeight="1">
      <c r="I251" s="1"/>
      <c r="J251" s="1"/>
      <c r="M251" s="1"/>
      <c r="N251" s="1"/>
      <c r="O251" s="1"/>
      <c r="P251" s="1"/>
      <c r="Q251" s="1"/>
    </row>
    <row r="252" spans="9:17" ht="15.75" customHeight="1">
      <c r="I252" s="1"/>
      <c r="J252" s="1"/>
      <c r="M252" s="1"/>
      <c r="N252" s="1"/>
      <c r="O252" s="1"/>
      <c r="P252" s="1"/>
      <c r="Q252" s="1"/>
    </row>
    <row r="253" spans="9:17" ht="15.75" customHeight="1">
      <c r="I253" s="1"/>
      <c r="J253" s="1"/>
      <c r="M253" s="1"/>
      <c r="N253" s="1"/>
      <c r="O253" s="1"/>
      <c r="P253" s="1"/>
      <c r="Q253" s="1"/>
    </row>
    <row r="254" spans="9:17" ht="15.75" customHeight="1">
      <c r="I254" s="1"/>
      <c r="J254" s="1"/>
      <c r="M254" s="1"/>
      <c r="N254" s="1"/>
      <c r="O254" s="1"/>
      <c r="P254" s="1"/>
      <c r="Q254" s="1"/>
    </row>
    <row r="255" spans="9:17" ht="15.75" customHeight="1">
      <c r="I255" s="1"/>
      <c r="J255" s="1"/>
      <c r="M255" s="1"/>
      <c r="N255" s="1"/>
      <c r="O255" s="1"/>
      <c r="P255" s="1"/>
      <c r="Q255" s="1"/>
    </row>
    <row r="256" spans="9:17" ht="15.75" customHeight="1">
      <c r="I256" s="1"/>
      <c r="J256" s="1"/>
      <c r="M256" s="1"/>
      <c r="N256" s="1"/>
      <c r="O256" s="1"/>
      <c r="P256" s="1"/>
      <c r="Q256" s="1"/>
    </row>
    <row r="257" spans="9:17" ht="15.75" customHeight="1">
      <c r="I257" s="1"/>
      <c r="J257" s="1"/>
      <c r="M257" s="1"/>
      <c r="N257" s="1"/>
      <c r="O257" s="1"/>
      <c r="P257" s="1"/>
      <c r="Q257" s="1"/>
    </row>
    <row r="258" spans="9:17" ht="15.75" customHeight="1">
      <c r="I258" s="1"/>
      <c r="J258" s="1"/>
      <c r="M258" s="1"/>
      <c r="N258" s="1"/>
      <c r="O258" s="1"/>
      <c r="P258" s="1"/>
      <c r="Q258" s="1"/>
    </row>
    <row r="259" spans="9:17" ht="15.75" customHeight="1">
      <c r="I259" s="1"/>
      <c r="J259" s="1"/>
      <c r="M259" s="1"/>
      <c r="N259" s="1"/>
      <c r="O259" s="1"/>
      <c r="P259" s="1"/>
      <c r="Q259" s="1"/>
    </row>
    <row r="260" spans="9:17" ht="15.75" customHeight="1">
      <c r="I260" s="1"/>
      <c r="J260" s="1"/>
      <c r="M260" s="1"/>
      <c r="N260" s="1"/>
      <c r="O260" s="1"/>
      <c r="P260" s="1"/>
      <c r="Q260" s="1"/>
    </row>
    <row r="261" spans="9:17" ht="15.75" customHeight="1">
      <c r="I261" s="1"/>
      <c r="J261" s="1"/>
      <c r="M261" s="1"/>
      <c r="N261" s="1"/>
      <c r="O261" s="1"/>
      <c r="P261" s="1"/>
      <c r="Q261" s="1"/>
    </row>
    <row r="262" spans="9:17" ht="15.75" customHeight="1">
      <c r="I262" s="1"/>
      <c r="J262" s="1"/>
      <c r="M262" s="1"/>
      <c r="N262" s="1"/>
      <c r="O262" s="1"/>
      <c r="P262" s="1"/>
      <c r="Q262" s="1"/>
    </row>
    <row r="263" spans="9:17" ht="15.75" customHeight="1">
      <c r="I263" s="1"/>
      <c r="J263" s="1"/>
      <c r="M263" s="1"/>
      <c r="N263" s="1"/>
      <c r="O263" s="1"/>
      <c r="P263" s="1"/>
      <c r="Q263" s="1"/>
    </row>
    <row r="264" spans="9:17" ht="15.75" customHeight="1">
      <c r="I264" s="1"/>
      <c r="J264" s="1"/>
      <c r="M264" s="1"/>
      <c r="N264" s="1"/>
      <c r="O264" s="1"/>
      <c r="P264" s="1"/>
      <c r="Q264" s="1"/>
    </row>
    <row r="265" spans="9:17" ht="15.75" customHeight="1">
      <c r="I265" s="1"/>
      <c r="J265" s="1"/>
      <c r="M265" s="1"/>
      <c r="N265" s="1"/>
      <c r="O265" s="1"/>
      <c r="P265" s="1"/>
      <c r="Q265" s="1"/>
    </row>
    <row r="266" spans="9:17" ht="15.75" customHeight="1">
      <c r="I266" s="1"/>
      <c r="J266" s="1"/>
      <c r="M266" s="1"/>
      <c r="N266" s="1"/>
      <c r="O266" s="1"/>
      <c r="P266" s="1"/>
      <c r="Q266" s="1"/>
    </row>
    <row r="267" spans="9:17" ht="15.75" customHeight="1">
      <c r="I267" s="1"/>
      <c r="J267" s="1"/>
      <c r="M267" s="1"/>
      <c r="N267" s="1"/>
      <c r="O267" s="1"/>
      <c r="P267" s="1"/>
      <c r="Q267" s="1"/>
    </row>
    <row r="268" spans="9:17" ht="15.75" customHeight="1">
      <c r="I268" s="1"/>
      <c r="J268" s="1"/>
      <c r="M268" s="1"/>
      <c r="N268" s="1"/>
      <c r="O268" s="1"/>
      <c r="P268" s="1"/>
      <c r="Q268" s="1"/>
    </row>
    <row r="269" spans="9:17" ht="15.75" customHeight="1">
      <c r="I269" s="1"/>
      <c r="J269" s="1"/>
      <c r="M269" s="1"/>
      <c r="N269" s="1"/>
      <c r="O269" s="1"/>
      <c r="P269" s="1"/>
      <c r="Q269" s="1"/>
    </row>
    <row r="270" spans="9:17" ht="15.75" customHeight="1">
      <c r="I270" s="1"/>
      <c r="J270" s="1"/>
      <c r="M270" s="1"/>
      <c r="N270" s="1"/>
      <c r="O270" s="1"/>
      <c r="P270" s="1"/>
      <c r="Q270" s="1"/>
    </row>
    <row r="271" spans="9:17" ht="15.75" customHeight="1">
      <c r="I271" s="1"/>
      <c r="J271" s="1"/>
      <c r="M271" s="1"/>
      <c r="N271" s="1"/>
      <c r="O271" s="1"/>
      <c r="P271" s="1"/>
      <c r="Q271" s="1"/>
    </row>
    <row r="272" spans="9:17" ht="15.75" customHeight="1">
      <c r="I272" s="1"/>
      <c r="J272" s="1"/>
      <c r="M272" s="1"/>
      <c r="N272" s="1"/>
      <c r="O272" s="1"/>
      <c r="P272" s="1"/>
      <c r="Q272" s="1"/>
    </row>
    <row r="273" spans="9:17" ht="15.75" customHeight="1">
      <c r="I273" s="1"/>
      <c r="J273" s="1"/>
      <c r="M273" s="1"/>
      <c r="N273" s="1"/>
      <c r="O273" s="1"/>
      <c r="P273" s="1"/>
      <c r="Q273" s="1"/>
    </row>
    <row r="274" spans="9:17" ht="15.75" customHeight="1">
      <c r="I274" s="1"/>
      <c r="J274" s="1"/>
      <c r="M274" s="1"/>
      <c r="N274" s="1"/>
      <c r="O274" s="1"/>
      <c r="P274" s="1"/>
      <c r="Q274" s="1"/>
    </row>
    <row r="275" spans="9:17" ht="15.75" customHeight="1">
      <c r="I275" s="1"/>
      <c r="J275" s="1"/>
      <c r="M275" s="1"/>
      <c r="N275" s="1"/>
      <c r="O275" s="1"/>
      <c r="P275" s="1"/>
      <c r="Q275" s="1"/>
    </row>
    <row r="276" spans="9:17" ht="15.75" customHeight="1">
      <c r="I276" s="1"/>
      <c r="J276" s="1"/>
      <c r="M276" s="1"/>
      <c r="N276" s="1"/>
      <c r="O276" s="1"/>
      <c r="P276" s="1"/>
      <c r="Q276" s="1"/>
    </row>
    <row r="277" spans="9:17" ht="15.75" customHeight="1">
      <c r="I277" s="1"/>
      <c r="J277" s="1"/>
      <c r="M277" s="1"/>
      <c r="N277" s="1"/>
      <c r="O277" s="1"/>
      <c r="P277" s="1"/>
      <c r="Q277" s="1"/>
    </row>
    <row r="278" spans="9:17" ht="15.75" customHeight="1">
      <c r="I278" s="1"/>
      <c r="J278" s="1"/>
      <c r="M278" s="1"/>
      <c r="N278" s="1"/>
      <c r="O278" s="1"/>
      <c r="P278" s="1"/>
      <c r="Q278" s="1"/>
    </row>
    <row r="279" spans="9:17" ht="15.75" customHeight="1">
      <c r="I279" s="1"/>
      <c r="J279" s="1"/>
      <c r="M279" s="1"/>
      <c r="N279" s="1"/>
      <c r="O279" s="1"/>
      <c r="P279" s="1"/>
      <c r="Q279" s="1"/>
    </row>
    <row r="280" spans="9:17" ht="15.75" customHeight="1">
      <c r="I280" s="1"/>
      <c r="J280" s="1"/>
      <c r="M280" s="1"/>
      <c r="N280" s="1"/>
      <c r="O280" s="1"/>
      <c r="P280" s="1"/>
      <c r="Q280" s="1"/>
    </row>
    <row r="281" spans="9:17" ht="15.75" customHeight="1">
      <c r="I281" s="1"/>
      <c r="J281" s="1"/>
      <c r="M281" s="1"/>
      <c r="N281" s="1"/>
      <c r="O281" s="1"/>
      <c r="P281" s="1"/>
      <c r="Q281" s="1"/>
    </row>
    <row r="282" spans="9:17" ht="15.75" customHeight="1">
      <c r="I282" s="1"/>
      <c r="J282" s="1"/>
      <c r="M282" s="1"/>
      <c r="N282" s="1"/>
      <c r="O282" s="1"/>
      <c r="P282" s="1"/>
      <c r="Q282" s="1"/>
    </row>
    <row r="283" spans="9:17" ht="15.75" customHeight="1">
      <c r="I283" s="1"/>
      <c r="J283" s="1"/>
      <c r="M283" s="1"/>
      <c r="N283" s="1"/>
      <c r="O283" s="1"/>
      <c r="P283" s="1"/>
      <c r="Q283" s="1"/>
    </row>
    <row r="284" spans="9:17" ht="15.75" customHeight="1">
      <c r="I284" s="1"/>
      <c r="J284" s="1"/>
      <c r="M284" s="1"/>
      <c r="N284" s="1"/>
      <c r="O284" s="1"/>
      <c r="P284" s="1"/>
      <c r="Q284" s="1"/>
    </row>
    <row r="285" spans="9:17" ht="15.75" customHeight="1">
      <c r="I285" s="1"/>
      <c r="J285" s="1"/>
      <c r="M285" s="1"/>
      <c r="N285" s="1"/>
      <c r="O285" s="1"/>
      <c r="P285" s="1"/>
      <c r="Q285" s="1"/>
    </row>
    <row r="286" spans="9:17" ht="15.75" customHeight="1">
      <c r="I286" s="1"/>
      <c r="J286" s="1"/>
      <c r="M286" s="1"/>
      <c r="N286" s="1"/>
      <c r="O286" s="1"/>
      <c r="P286" s="1"/>
      <c r="Q286" s="1"/>
    </row>
    <row r="287" spans="9:17" ht="15.75" customHeight="1">
      <c r="I287" s="1"/>
      <c r="J287" s="1"/>
      <c r="M287" s="1"/>
      <c r="N287" s="1"/>
      <c r="O287" s="1"/>
      <c r="P287" s="1"/>
      <c r="Q287" s="1"/>
    </row>
    <row r="288" spans="9:17" ht="15.75" customHeight="1">
      <c r="I288" s="1"/>
      <c r="J288" s="1"/>
      <c r="M288" s="1"/>
      <c r="N288" s="1"/>
      <c r="O288" s="1"/>
      <c r="P288" s="1"/>
      <c r="Q288" s="1"/>
    </row>
    <row r="289" spans="9:17" ht="15.75" customHeight="1">
      <c r="I289" s="1"/>
      <c r="J289" s="1"/>
      <c r="M289" s="1"/>
      <c r="N289" s="1"/>
      <c r="O289" s="1"/>
      <c r="P289" s="1"/>
      <c r="Q289" s="1"/>
    </row>
    <row r="290" spans="9:17" ht="15.75" customHeight="1">
      <c r="I290" s="1"/>
      <c r="J290" s="1"/>
      <c r="M290" s="1"/>
      <c r="N290" s="1"/>
      <c r="O290" s="1"/>
      <c r="P290" s="1"/>
      <c r="Q290" s="1"/>
    </row>
    <row r="291" spans="9:17" ht="15.75" customHeight="1">
      <c r="I291" s="1"/>
      <c r="J291" s="1"/>
      <c r="M291" s="1"/>
      <c r="N291" s="1"/>
      <c r="O291" s="1"/>
      <c r="P291" s="1"/>
      <c r="Q291" s="1"/>
    </row>
    <row r="292" spans="9:17" ht="15.75" customHeight="1">
      <c r="I292" s="1"/>
      <c r="J292" s="1"/>
      <c r="M292" s="1"/>
      <c r="N292" s="1"/>
      <c r="O292" s="1"/>
      <c r="P292" s="1"/>
      <c r="Q292" s="1"/>
    </row>
    <row r="293" spans="9:17" ht="15.75" customHeight="1">
      <c r="I293" s="1"/>
      <c r="J293" s="1"/>
      <c r="M293" s="1"/>
      <c r="N293" s="1"/>
      <c r="O293" s="1"/>
      <c r="P293" s="1"/>
      <c r="Q293" s="1"/>
    </row>
    <row r="294" spans="9:17" ht="15.75" customHeight="1">
      <c r="I294" s="1"/>
      <c r="J294" s="1"/>
      <c r="M294" s="1"/>
      <c r="N294" s="1"/>
      <c r="O294" s="1"/>
      <c r="P294" s="1"/>
      <c r="Q294" s="1"/>
    </row>
    <row r="295" spans="9:17" ht="15.75" customHeight="1">
      <c r="I295" s="1"/>
      <c r="J295" s="1"/>
      <c r="M295" s="1"/>
      <c r="N295" s="1"/>
      <c r="O295" s="1"/>
      <c r="P295" s="1"/>
      <c r="Q295" s="1"/>
    </row>
    <row r="296" spans="9:17" ht="15.75" customHeight="1">
      <c r="I296" s="1"/>
      <c r="J296" s="1"/>
      <c r="M296" s="1"/>
      <c r="N296" s="1"/>
      <c r="O296" s="1"/>
      <c r="P296" s="1"/>
      <c r="Q296" s="1"/>
    </row>
    <row r="297" spans="9:17" ht="15.75" customHeight="1">
      <c r="I297" s="1"/>
      <c r="J297" s="1"/>
      <c r="M297" s="1"/>
      <c r="N297" s="1"/>
      <c r="O297" s="1"/>
      <c r="P297" s="1"/>
      <c r="Q297" s="1"/>
    </row>
    <row r="298" spans="9:17" ht="15.75" customHeight="1">
      <c r="I298" s="1"/>
      <c r="J298" s="1"/>
      <c r="M298" s="1"/>
      <c r="N298" s="1"/>
      <c r="O298" s="1"/>
      <c r="P298" s="1"/>
      <c r="Q298" s="1"/>
    </row>
    <row r="299" spans="9:17" ht="15.75" customHeight="1">
      <c r="I299" s="1"/>
      <c r="J299" s="1"/>
      <c r="M299" s="1"/>
      <c r="N299" s="1"/>
      <c r="O299" s="1"/>
      <c r="P299" s="1"/>
      <c r="Q299" s="1"/>
    </row>
    <row r="300" spans="9:17" ht="15.75" customHeight="1">
      <c r="I300" s="1"/>
      <c r="J300" s="1"/>
      <c r="M300" s="1"/>
      <c r="N300" s="1"/>
      <c r="O300" s="1"/>
      <c r="P300" s="1"/>
      <c r="Q300" s="1"/>
    </row>
    <row r="301" spans="9:17" ht="15.75" customHeight="1">
      <c r="I301" s="1"/>
      <c r="J301" s="1"/>
      <c r="M301" s="1"/>
      <c r="N301" s="1"/>
      <c r="O301" s="1"/>
      <c r="P301" s="1"/>
      <c r="Q301" s="1"/>
    </row>
    <row r="302" spans="9:17" ht="15.75" customHeight="1">
      <c r="I302" s="1"/>
      <c r="J302" s="1"/>
      <c r="M302" s="1"/>
      <c r="N302" s="1"/>
      <c r="O302" s="1"/>
      <c r="P302" s="1"/>
      <c r="Q302" s="1"/>
    </row>
    <row r="303" spans="9:17" ht="15.75" customHeight="1">
      <c r="I303" s="1"/>
      <c r="J303" s="1"/>
      <c r="M303" s="1"/>
      <c r="N303" s="1"/>
      <c r="O303" s="1"/>
      <c r="P303" s="1"/>
      <c r="Q303" s="1"/>
    </row>
    <row r="304" spans="9:17" ht="15.75" customHeight="1">
      <c r="I304" s="1"/>
      <c r="J304" s="1"/>
      <c r="M304" s="1"/>
      <c r="N304" s="1"/>
      <c r="O304" s="1"/>
      <c r="P304" s="1"/>
      <c r="Q304" s="1"/>
    </row>
    <row r="305" spans="9:17" ht="15.75" customHeight="1">
      <c r="I305" s="1"/>
      <c r="J305" s="1"/>
      <c r="M305" s="1"/>
      <c r="N305" s="1"/>
      <c r="O305" s="1"/>
      <c r="P305" s="1"/>
      <c r="Q305" s="1"/>
    </row>
    <row r="306" spans="9:17" ht="15.75" customHeight="1">
      <c r="I306" s="1"/>
      <c r="J306" s="1"/>
      <c r="M306" s="1"/>
      <c r="N306" s="1"/>
      <c r="O306" s="1"/>
      <c r="P306" s="1"/>
      <c r="Q306" s="1"/>
    </row>
    <row r="307" spans="9:17" ht="15.75" customHeight="1">
      <c r="I307" s="1"/>
      <c r="J307" s="1"/>
      <c r="M307" s="1"/>
      <c r="N307" s="1"/>
      <c r="O307" s="1"/>
      <c r="P307" s="1"/>
      <c r="Q307" s="1"/>
    </row>
    <row r="308" spans="9:17" ht="15.75" customHeight="1">
      <c r="I308" s="1"/>
      <c r="J308" s="1"/>
      <c r="M308" s="1"/>
      <c r="N308" s="1"/>
      <c r="O308" s="1"/>
      <c r="P308" s="1"/>
      <c r="Q308" s="1"/>
    </row>
    <row r="309" spans="9:17" ht="15.75" customHeight="1">
      <c r="I309" s="1"/>
      <c r="J309" s="1"/>
      <c r="M309" s="1"/>
      <c r="N309" s="1"/>
      <c r="O309" s="1"/>
      <c r="P309" s="1"/>
      <c r="Q309" s="1"/>
    </row>
    <row r="310" spans="9:17" ht="15.75" customHeight="1">
      <c r="I310" s="1"/>
      <c r="J310" s="1"/>
      <c r="M310" s="1"/>
      <c r="N310" s="1"/>
      <c r="O310" s="1"/>
      <c r="P310" s="1"/>
      <c r="Q310" s="1"/>
    </row>
    <row r="311" spans="9:17" ht="15.75" customHeight="1">
      <c r="I311" s="1"/>
      <c r="J311" s="1"/>
      <c r="M311" s="1"/>
      <c r="N311" s="1"/>
      <c r="O311" s="1"/>
      <c r="P311" s="1"/>
      <c r="Q311" s="1"/>
    </row>
    <row r="312" spans="9:17" ht="15.75" customHeight="1">
      <c r="I312" s="1"/>
      <c r="J312" s="1"/>
      <c r="M312" s="1"/>
      <c r="N312" s="1"/>
      <c r="O312" s="1"/>
      <c r="P312" s="1"/>
      <c r="Q312" s="1"/>
    </row>
    <row r="313" spans="9:17" ht="15.75" customHeight="1">
      <c r="I313" s="1"/>
      <c r="J313" s="1"/>
      <c r="M313" s="1"/>
      <c r="N313" s="1"/>
      <c r="O313" s="1"/>
      <c r="P313" s="1"/>
      <c r="Q313" s="1"/>
    </row>
    <row r="314" spans="9:17" ht="15.75" customHeight="1">
      <c r="I314" s="1"/>
      <c r="J314" s="1"/>
      <c r="M314" s="1"/>
      <c r="N314" s="1"/>
      <c r="O314" s="1"/>
      <c r="P314" s="1"/>
      <c r="Q314" s="1"/>
    </row>
    <row r="315" spans="9:17" ht="15.75" customHeight="1">
      <c r="I315" s="1"/>
      <c r="J315" s="1"/>
      <c r="M315" s="1"/>
      <c r="N315" s="1"/>
      <c r="O315" s="1"/>
      <c r="P315" s="1"/>
      <c r="Q315" s="1"/>
    </row>
    <row r="316" spans="9:17" ht="15.75" customHeight="1">
      <c r="I316" s="1"/>
      <c r="J316" s="1"/>
      <c r="M316" s="1"/>
      <c r="N316" s="1"/>
      <c r="O316" s="1"/>
      <c r="P316" s="1"/>
      <c r="Q316" s="1"/>
    </row>
    <row r="317" spans="9:17" ht="15.75" customHeight="1">
      <c r="I317" s="1"/>
      <c r="J317" s="1"/>
      <c r="M317" s="1"/>
      <c r="N317" s="1"/>
      <c r="O317" s="1"/>
      <c r="P317" s="1"/>
      <c r="Q317" s="1"/>
    </row>
    <row r="318" spans="9:17" ht="15.75" customHeight="1">
      <c r="I318" s="1"/>
      <c r="J318" s="1"/>
      <c r="M318" s="1"/>
      <c r="N318" s="1"/>
      <c r="O318" s="1"/>
      <c r="P318" s="1"/>
      <c r="Q318" s="1"/>
    </row>
    <row r="319" spans="9:17" ht="15.75" customHeight="1">
      <c r="I319" s="1"/>
      <c r="J319" s="1"/>
      <c r="M319" s="1"/>
      <c r="N319" s="1"/>
      <c r="O319" s="1"/>
      <c r="P319" s="1"/>
      <c r="Q319" s="1"/>
    </row>
    <row r="320" spans="9:17" ht="15.75" customHeight="1">
      <c r="I320" s="1"/>
      <c r="J320" s="1"/>
      <c r="M320" s="1"/>
      <c r="N320" s="1"/>
      <c r="O320" s="1"/>
      <c r="P320" s="1"/>
      <c r="Q320" s="1"/>
    </row>
    <row r="321" spans="9:17" ht="15.75" customHeight="1">
      <c r="I321" s="1"/>
      <c r="J321" s="1"/>
      <c r="M321" s="1"/>
      <c r="N321" s="1"/>
      <c r="O321" s="1"/>
      <c r="P321" s="1"/>
      <c r="Q321" s="1"/>
    </row>
    <row r="322" spans="9:17" ht="15.75" customHeight="1">
      <c r="I322" s="1"/>
      <c r="J322" s="1"/>
      <c r="M322" s="1"/>
      <c r="N322" s="1"/>
      <c r="O322" s="1"/>
      <c r="P322" s="1"/>
      <c r="Q322" s="1"/>
    </row>
    <row r="323" spans="9:17" ht="15.75" customHeight="1">
      <c r="I323" s="1"/>
      <c r="J323" s="1"/>
      <c r="M323" s="1"/>
      <c r="N323" s="1"/>
      <c r="O323" s="1"/>
      <c r="P323" s="1"/>
      <c r="Q323" s="1"/>
    </row>
    <row r="324" spans="9:17" ht="15.75" customHeight="1">
      <c r="I324" s="1"/>
      <c r="J324" s="1"/>
      <c r="M324" s="1"/>
      <c r="N324" s="1"/>
      <c r="O324" s="1"/>
      <c r="P324" s="1"/>
      <c r="Q324" s="1"/>
    </row>
    <row r="325" spans="9:17" ht="15.75" customHeight="1">
      <c r="I325" s="1"/>
      <c r="J325" s="1"/>
      <c r="M325" s="1"/>
      <c r="N325" s="1"/>
      <c r="O325" s="1"/>
      <c r="P325" s="1"/>
      <c r="Q325" s="1"/>
    </row>
    <row r="326" spans="9:17" ht="15.75" customHeight="1">
      <c r="I326" s="1"/>
      <c r="J326" s="1"/>
      <c r="M326" s="1"/>
      <c r="N326" s="1"/>
      <c r="O326" s="1"/>
      <c r="P326" s="1"/>
      <c r="Q326" s="1"/>
    </row>
    <row r="327" spans="9:17" ht="15.75" customHeight="1">
      <c r="I327" s="1"/>
      <c r="J327" s="1"/>
      <c r="M327" s="1"/>
      <c r="N327" s="1"/>
      <c r="O327" s="1"/>
      <c r="P327" s="1"/>
      <c r="Q327" s="1"/>
    </row>
    <row r="328" spans="9:17" ht="15.75" customHeight="1">
      <c r="I328" s="1"/>
      <c r="J328" s="1"/>
      <c r="M328" s="1"/>
      <c r="N328" s="1"/>
      <c r="O328" s="1"/>
      <c r="P328" s="1"/>
      <c r="Q328" s="1"/>
    </row>
    <row r="329" spans="9:17" ht="15.75" customHeight="1">
      <c r="I329" s="1"/>
      <c r="J329" s="1"/>
      <c r="M329" s="1"/>
      <c r="N329" s="1"/>
      <c r="O329" s="1"/>
      <c r="P329" s="1"/>
      <c r="Q329" s="1"/>
    </row>
    <row r="330" spans="9:17" ht="15.75" customHeight="1">
      <c r="I330" s="1"/>
      <c r="J330" s="1"/>
      <c r="M330" s="1"/>
      <c r="N330" s="1"/>
      <c r="O330" s="1"/>
      <c r="P330" s="1"/>
      <c r="Q330" s="1"/>
    </row>
    <row r="331" spans="9:17" ht="15.75" customHeight="1">
      <c r="I331" s="1"/>
      <c r="J331" s="1"/>
      <c r="M331" s="1"/>
      <c r="N331" s="1"/>
      <c r="O331" s="1"/>
      <c r="P331" s="1"/>
      <c r="Q331" s="1"/>
    </row>
    <row r="332" spans="9:17" ht="15.75" customHeight="1">
      <c r="I332" s="1"/>
      <c r="J332" s="1"/>
      <c r="M332" s="1"/>
      <c r="N332" s="1"/>
      <c r="O332" s="1"/>
      <c r="P332" s="1"/>
      <c r="Q332" s="1"/>
    </row>
    <row r="333" spans="9:17" ht="15.75" customHeight="1">
      <c r="I333" s="1"/>
      <c r="J333" s="1"/>
      <c r="M333" s="1"/>
      <c r="N333" s="1"/>
      <c r="O333" s="1"/>
      <c r="P333" s="1"/>
      <c r="Q333" s="1"/>
    </row>
    <row r="334" spans="9:17" ht="15.75" customHeight="1">
      <c r="I334" s="1"/>
      <c r="J334" s="1"/>
      <c r="M334" s="1"/>
      <c r="N334" s="1"/>
      <c r="O334" s="1"/>
      <c r="P334" s="1"/>
      <c r="Q334" s="1"/>
    </row>
    <row r="335" spans="9:17" ht="15.75" customHeight="1">
      <c r="I335" s="1"/>
      <c r="J335" s="1"/>
      <c r="M335" s="1"/>
      <c r="N335" s="1"/>
      <c r="O335" s="1"/>
      <c r="P335" s="1"/>
      <c r="Q335" s="1"/>
    </row>
    <row r="336" spans="9:17" ht="15.75" customHeight="1">
      <c r="I336" s="1"/>
      <c r="J336" s="1"/>
      <c r="M336" s="1"/>
      <c r="N336" s="1"/>
      <c r="O336" s="1"/>
      <c r="P336" s="1"/>
      <c r="Q336" s="1"/>
    </row>
    <row r="337" spans="9:17" ht="15.75" customHeight="1">
      <c r="I337" s="1"/>
      <c r="J337" s="1"/>
      <c r="M337" s="1"/>
      <c r="N337" s="1"/>
      <c r="O337" s="1"/>
      <c r="P337" s="1"/>
      <c r="Q337" s="1"/>
    </row>
    <row r="338" spans="9:17" ht="15.75" customHeight="1">
      <c r="I338" s="1"/>
      <c r="J338" s="1"/>
      <c r="M338" s="1"/>
      <c r="N338" s="1"/>
      <c r="O338" s="1"/>
      <c r="P338" s="1"/>
      <c r="Q338" s="1"/>
    </row>
    <row r="339" spans="9:17" ht="15.75" customHeight="1">
      <c r="I339" s="1"/>
      <c r="J339" s="1"/>
      <c r="M339" s="1"/>
      <c r="N339" s="1"/>
      <c r="O339" s="1"/>
      <c r="P339" s="1"/>
      <c r="Q339" s="1"/>
    </row>
    <row r="340" spans="9:17" ht="15.75" customHeight="1">
      <c r="I340" s="1"/>
      <c r="J340" s="1"/>
      <c r="M340" s="1"/>
      <c r="N340" s="1"/>
      <c r="O340" s="1"/>
      <c r="P340" s="1"/>
      <c r="Q340" s="1"/>
    </row>
    <row r="341" spans="9:17" ht="15.75" customHeight="1">
      <c r="I341" s="1"/>
      <c r="J341" s="1"/>
      <c r="M341" s="1"/>
      <c r="N341" s="1"/>
      <c r="O341" s="1"/>
      <c r="P341" s="1"/>
      <c r="Q341" s="1"/>
    </row>
    <row r="342" spans="9:17" ht="15.75" customHeight="1">
      <c r="I342" s="1"/>
      <c r="J342" s="1"/>
      <c r="M342" s="1"/>
      <c r="N342" s="1"/>
      <c r="O342" s="1"/>
      <c r="P342" s="1"/>
      <c r="Q342" s="1"/>
    </row>
    <row r="343" spans="9:17" ht="15.75" customHeight="1">
      <c r="I343" s="1"/>
      <c r="J343" s="1"/>
      <c r="M343" s="1"/>
      <c r="N343" s="1"/>
      <c r="O343" s="1"/>
      <c r="P343" s="1"/>
      <c r="Q343" s="1"/>
    </row>
    <row r="344" spans="9:17" ht="15.75" customHeight="1">
      <c r="I344" s="1"/>
      <c r="J344" s="1"/>
      <c r="M344" s="1"/>
      <c r="N344" s="1"/>
      <c r="O344" s="1"/>
      <c r="P344" s="1"/>
      <c r="Q344" s="1"/>
    </row>
    <row r="345" spans="9:17" ht="15.75" customHeight="1">
      <c r="I345" s="1"/>
      <c r="J345" s="1"/>
      <c r="M345" s="1"/>
      <c r="N345" s="1"/>
      <c r="O345" s="1"/>
      <c r="P345" s="1"/>
      <c r="Q345" s="1"/>
    </row>
    <row r="346" spans="9:17" ht="15.75" customHeight="1">
      <c r="I346" s="1"/>
      <c r="J346" s="1"/>
      <c r="M346" s="1"/>
      <c r="N346" s="1"/>
      <c r="O346" s="1"/>
      <c r="P346" s="1"/>
      <c r="Q346" s="1"/>
    </row>
    <row r="347" spans="9:17" ht="15.75" customHeight="1">
      <c r="I347" s="1"/>
      <c r="J347" s="1"/>
      <c r="M347" s="1"/>
      <c r="N347" s="1"/>
      <c r="O347" s="1"/>
      <c r="P347" s="1"/>
      <c r="Q347" s="1"/>
    </row>
    <row r="348" spans="9:17" ht="15.75" customHeight="1">
      <c r="I348" s="1"/>
      <c r="J348" s="1"/>
      <c r="M348" s="1"/>
      <c r="N348" s="1"/>
      <c r="O348" s="1"/>
      <c r="P348" s="1"/>
      <c r="Q348" s="1"/>
    </row>
    <row r="349" spans="9:17" ht="15.75" customHeight="1">
      <c r="I349" s="1"/>
      <c r="J349" s="1"/>
      <c r="M349" s="1"/>
      <c r="N349" s="1"/>
      <c r="O349" s="1"/>
      <c r="P349" s="1"/>
      <c r="Q349" s="1"/>
    </row>
    <row r="350" spans="9:17" ht="15.75" customHeight="1">
      <c r="I350" s="1"/>
      <c r="J350" s="1"/>
      <c r="M350" s="1"/>
      <c r="N350" s="1"/>
      <c r="O350" s="1"/>
      <c r="P350" s="1"/>
      <c r="Q350" s="1"/>
    </row>
    <row r="351" spans="9:17" ht="15.75" customHeight="1">
      <c r="I351" s="1"/>
      <c r="J351" s="1"/>
      <c r="M351" s="1"/>
      <c r="N351" s="1"/>
      <c r="O351" s="1"/>
      <c r="P351" s="1"/>
      <c r="Q351" s="1"/>
    </row>
    <row r="352" spans="9:17" ht="15.75" customHeight="1">
      <c r="I352" s="1"/>
      <c r="J352" s="1"/>
      <c r="M352" s="1"/>
      <c r="N352" s="1"/>
      <c r="O352" s="1"/>
      <c r="P352" s="1"/>
      <c r="Q352" s="1"/>
    </row>
    <row r="353" spans="9:17" ht="15.75" customHeight="1">
      <c r="I353" s="1"/>
      <c r="J353" s="1"/>
      <c r="M353" s="1"/>
      <c r="N353" s="1"/>
      <c r="O353" s="1"/>
      <c r="P353" s="1"/>
      <c r="Q353" s="1"/>
    </row>
    <row r="354" spans="9:17" ht="15.75" customHeight="1">
      <c r="I354" s="1"/>
      <c r="J354" s="1"/>
      <c r="M354" s="1"/>
      <c r="N354" s="1"/>
      <c r="O354" s="1"/>
      <c r="P354" s="1"/>
      <c r="Q354" s="1"/>
    </row>
    <row r="355" spans="9:17" ht="15.75" customHeight="1">
      <c r="I355" s="1"/>
      <c r="J355" s="1"/>
      <c r="M355" s="1"/>
      <c r="N355" s="1"/>
      <c r="O355" s="1"/>
      <c r="P355" s="1"/>
      <c r="Q355" s="1"/>
    </row>
    <row r="356" spans="9:17" ht="15.75" customHeight="1">
      <c r="I356" s="1"/>
      <c r="J356" s="1"/>
      <c r="M356" s="1"/>
      <c r="N356" s="1"/>
      <c r="O356" s="1"/>
      <c r="P356" s="1"/>
      <c r="Q356" s="1"/>
    </row>
    <row r="357" spans="9:17" ht="15.75" customHeight="1">
      <c r="I357" s="1"/>
      <c r="J357" s="1"/>
      <c r="M357" s="1"/>
      <c r="N357" s="1"/>
      <c r="O357" s="1"/>
      <c r="P357" s="1"/>
      <c r="Q357" s="1"/>
    </row>
    <row r="358" spans="9:17" ht="15.75" customHeight="1">
      <c r="I358" s="1"/>
      <c r="J358" s="1"/>
      <c r="M358" s="1"/>
      <c r="N358" s="1"/>
      <c r="O358" s="1"/>
      <c r="P358" s="1"/>
      <c r="Q358" s="1"/>
    </row>
    <row r="359" spans="9:17" ht="15.75" customHeight="1">
      <c r="I359" s="1"/>
      <c r="J359" s="1"/>
      <c r="M359" s="1"/>
      <c r="N359" s="1"/>
      <c r="O359" s="1"/>
      <c r="P359" s="1"/>
      <c r="Q359" s="1"/>
    </row>
    <row r="360" spans="9:17" ht="15.75" customHeight="1">
      <c r="I360" s="1"/>
      <c r="J360" s="1"/>
      <c r="M360" s="1"/>
      <c r="N360" s="1"/>
      <c r="O360" s="1"/>
      <c r="P360" s="1"/>
      <c r="Q360" s="1"/>
    </row>
    <row r="361" spans="9:17" ht="15.75" customHeight="1">
      <c r="I361" s="1"/>
      <c r="J361" s="1"/>
      <c r="M361" s="1"/>
      <c r="N361" s="1"/>
      <c r="O361" s="1"/>
      <c r="P361" s="1"/>
      <c r="Q361" s="1"/>
    </row>
    <row r="362" spans="9:17" ht="15.75" customHeight="1">
      <c r="I362" s="1"/>
      <c r="J362" s="1"/>
      <c r="M362" s="1"/>
      <c r="N362" s="1"/>
      <c r="O362" s="1"/>
      <c r="P362" s="1"/>
      <c r="Q362" s="1"/>
    </row>
    <row r="363" spans="9:17" ht="15.75" customHeight="1">
      <c r="I363" s="1"/>
      <c r="J363" s="1"/>
      <c r="M363" s="1"/>
      <c r="N363" s="1"/>
      <c r="O363" s="1"/>
      <c r="P363" s="1"/>
      <c r="Q363" s="1"/>
    </row>
    <row r="364" spans="9:17" ht="15.75" customHeight="1">
      <c r="I364" s="1"/>
      <c r="J364" s="1"/>
      <c r="M364" s="1"/>
      <c r="N364" s="1"/>
      <c r="O364" s="1"/>
      <c r="P364" s="1"/>
      <c r="Q364" s="1"/>
    </row>
    <row r="365" spans="9:17" ht="15.75" customHeight="1">
      <c r="I365" s="1"/>
      <c r="J365" s="1"/>
      <c r="M365" s="1"/>
      <c r="N365" s="1"/>
      <c r="O365" s="1"/>
      <c r="P365" s="1"/>
      <c r="Q365" s="1"/>
    </row>
    <row r="366" spans="9:17" ht="15.75" customHeight="1">
      <c r="I366" s="1"/>
      <c r="J366" s="1"/>
      <c r="M366" s="1"/>
      <c r="N366" s="1"/>
      <c r="O366" s="1"/>
      <c r="P366" s="1"/>
      <c r="Q366" s="1"/>
    </row>
    <row r="367" spans="9:17" ht="15.75" customHeight="1">
      <c r="I367" s="1"/>
      <c r="J367" s="1"/>
      <c r="M367" s="1"/>
      <c r="N367" s="1"/>
      <c r="O367" s="1"/>
      <c r="P367" s="1"/>
      <c r="Q367" s="1"/>
    </row>
    <row r="368" spans="9:17" ht="15.75" customHeight="1">
      <c r="I368" s="1"/>
      <c r="J368" s="1"/>
      <c r="M368" s="1"/>
      <c r="N368" s="1"/>
      <c r="O368" s="1"/>
      <c r="P368" s="1"/>
      <c r="Q368" s="1"/>
    </row>
    <row r="369" spans="9:17" ht="15.75" customHeight="1">
      <c r="I369" s="1"/>
      <c r="J369" s="1"/>
      <c r="M369" s="1"/>
      <c r="N369" s="1"/>
      <c r="O369" s="1"/>
      <c r="P369" s="1"/>
      <c r="Q369" s="1"/>
    </row>
    <row r="370" spans="9:17" ht="15.75" customHeight="1">
      <c r="I370" s="1"/>
      <c r="J370" s="1"/>
      <c r="M370" s="1"/>
      <c r="N370" s="1"/>
      <c r="O370" s="1"/>
      <c r="P370" s="1"/>
      <c r="Q370" s="1"/>
    </row>
    <row r="371" spans="9:17" ht="15.75" customHeight="1">
      <c r="I371" s="1"/>
      <c r="J371" s="1"/>
      <c r="M371" s="1"/>
      <c r="N371" s="1"/>
      <c r="O371" s="1"/>
      <c r="P371" s="1"/>
      <c r="Q371" s="1"/>
    </row>
    <row r="372" spans="9:17" ht="15.75" customHeight="1">
      <c r="I372" s="1"/>
      <c r="J372" s="1"/>
      <c r="M372" s="1"/>
      <c r="N372" s="1"/>
      <c r="O372" s="1"/>
      <c r="P372" s="1"/>
      <c r="Q372" s="1"/>
    </row>
    <row r="373" spans="9:17" ht="15.75" customHeight="1">
      <c r="I373" s="1"/>
      <c r="J373" s="1"/>
      <c r="M373" s="1"/>
      <c r="N373" s="1"/>
      <c r="O373" s="1"/>
      <c r="P373" s="1"/>
      <c r="Q373" s="1"/>
    </row>
    <row r="374" spans="9:17" ht="15.75" customHeight="1">
      <c r="I374" s="1"/>
      <c r="J374" s="1"/>
      <c r="M374" s="1"/>
      <c r="N374" s="1"/>
      <c r="O374" s="1"/>
      <c r="P374" s="1"/>
      <c r="Q374" s="1"/>
    </row>
    <row r="375" spans="9:17" ht="15.75" customHeight="1">
      <c r="I375" s="1"/>
      <c r="J375" s="1"/>
      <c r="M375" s="1"/>
      <c r="N375" s="1"/>
      <c r="O375" s="1"/>
      <c r="P375" s="1"/>
      <c r="Q375" s="1"/>
    </row>
    <row r="376" spans="9:17" ht="15.75" customHeight="1">
      <c r="I376" s="1"/>
      <c r="J376" s="1"/>
      <c r="M376" s="1"/>
      <c r="N376" s="1"/>
      <c r="O376" s="1"/>
      <c r="P376" s="1"/>
      <c r="Q376" s="1"/>
    </row>
    <row r="377" spans="9:17" ht="15.75" customHeight="1">
      <c r="I377" s="1"/>
      <c r="J377" s="1"/>
      <c r="M377" s="1"/>
      <c r="N377" s="1"/>
      <c r="O377" s="1"/>
      <c r="P377" s="1"/>
      <c r="Q377" s="1"/>
    </row>
    <row r="378" spans="9:17" ht="15.75" customHeight="1">
      <c r="I378" s="1"/>
      <c r="J378" s="1"/>
      <c r="M378" s="1"/>
      <c r="N378" s="1"/>
      <c r="O378" s="1"/>
      <c r="P378" s="1"/>
      <c r="Q378" s="1"/>
    </row>
    <row r="379" spans="9:17" ht="15.75" customHeight="1">
      <c r="I379" s="1"/>
      <c r="J379" s="1"/>
      <c r="M379" s="1"/>
      <c r="N379" s="1"/>
      <c r="O379" s="1"/>
      <c r="P379" s="1"/>
      <c r="Q379" s="1"/>
    </row>
    <row r="380" spans="9:17" ht="15.75" customHeight="1">
      <c r="I380" s="1"/>
      <c r="J380" s="1"/>
      <c r="M380" s="1"/>
      <c r="N380" s="1"/>
      <c r="O380" s="1"/>
      <c r="P380" s="1"/>
      <c r="Q380" s="1"/>
    </row>
    <row r="381" spans="9:17" ht="15.75" customHeight="1">
      <c r="I381" s="1"/>
      <c r="J381" s="1"/>
      <c r="M381" s="1"/>
      <c r="N381" s="1"/>
      <c r="O381" s="1"/>
      <c r="P381" s="1"/>
      <c r="Q381" s="1"/>
    </row>
    <row r="382" spans="9:17" ht="15.75" customHeight="1">
      <c r="I382" s="1"/>
      <c r="J382" s="1"/>
      <c r="M382" s="1"/>
      <c r="N382" s="1"/>
      <c r="O382" s="1"/>
      <c r="P382" s="1"/>
      <c r="Q382" s="1"/>
    </row>
    <row r="383" spans="9:17" ht="15.75" customHeight="1">
      <c r="I383" s="1"/>
      <c r="J383" s="1"/>
      <c r="M383" s="1"/>
      <c r="N383" s="1"/>
      <c r="O383" s="1"/>
      <c r="P383" s="1"/>
      <c r="Q383" s="1"/>
    </row>
    <row r="384" spans="9:17" ht="15.75" customHeight="1">
      <c r="I384" s="1"/>
      <c r="J384" s="1"/>
      <c r="M384" s="1"/>
      <c r="N384" s="1"/>
      <c r="O384" s="1"/>
      <c r="P384" s="1"/>
      <c r="Q384" s="1"/>
    </row>
    <row r="385" spans="9:17" ht="15.75" customHeight="1">
      <c r="I385" s="1"/>
      <c r="J385" s="1"/>
      <c r="M385" s="1"/>
      <c r="N385" s="1"/>
      <c r="O385" s="1"/>
      <c r="P385" s="1"/>
      <c r="Q385" s="1"/>
    </row>
    <row r="386" spans="9:17" ht="15.75" customHeight="1">
      <c r="I386" s="1"/>
      <c r="J386" s="1"/>
      <c r="M386" s="1"/>
      <c r="N386" s="1"/>
      <c r="O386" s="1"/>
      <c r="P386" s="1"/>
      <c r="Q386" s="1"/>
    </row>
    <row r="387" spans="9:17" ht="15.75" customHeight="1">
      <c r="I387" s="1"/>
      <c r="J387" s="1"/>
      <c r="M387" s="1"/>
      <c r="N387" s="1"/>
      <c r="O387" s="1"/>
      <c r="P387" s="1"/>
      <c r="Q387" s="1"/>
    </row>
    <row r="388" spans="9:17" ht="15.75" customHeight="1">
      <c r="I388" s="1"/>
      <c r="J388" s="1"/>
      <c r="M388" s="1"/>
      <c r="N388" s="1"/>
      <c r="O388" s="1"/>
      <c r="P388" s="1"/>
      <c r="Q388" s="1"/>
    </row>
    <row r="389" spans="9:17" ht="15.75" customHeight="1">
      <c r="I389" s="1"/>
      <c r="J389" s="1"/>
      <c r="M389" s="1"/>
      <c r="N389" s="1"/>
      <c r="O389" s="1"/>
      <c r="P389" s="1"/>
      <c r="Q389" s="1"/>
    </row>
    <row r="390" spans="9:17" ht="15.75" customHeight="1">
      <c r="I390" s="1"/>
      <c r="J390" s="1"/>
      <c r="M390" s="1"/>
      <c r="N390" s="1"/>
      <c r="O390" s="1"/>
      <c r="P390" s="1"/>
      <c r="Q390" s="1"/>
    </row>
    <row r="391" spans="9:17" ht="15.75" customHeight="1">
      <c r="I391" s="1"/>
      <c r="J391" s="1"/>
      <c r="M391" s="1"/>
      <c r="N391" s="1"/>
      <c r="O391" s="1"/>
      <c r="P391" s="1"/>
      <c r="Q391" s="1"/>
    </row>
    <row r="392" spans="9:17" ht="15.75" customHeight="1">
      <c r="I392" s="1"/>
      <c r="J392" s="1"/>
      <c r="M392" s="1"/>
      <c r="N392" s="1"/>
      <c r="O392" s="1"/>
      <c r="P392" s="1"/>
      <c r="Q392" s="1"/>
    </row>
    <row r="393" spans="9:17" ht="15.75" customHeight="1">
      <c r="I393" s="1"/>
      <c r="J393" s="1"/>
      <c r="M393" s="1"/>
      <c r="N393" s="1"/>
      <c r="O393" s="1"/>
      <c r="P393" s="1"/>
      <c r="Q393" s="1"/>
    </row>
    <row r="394" spans="9:17" ht="15.75" customHeight="1">
      <c r="I394" s="1"/>
      <c r="J394" s="1"/>
      <c r="M394" s="1"/>
      <c r="N394" s="1"/>
      <c r="O394" s="1"/>
      <c r="P394" s="1"/>
      <c r="Q394" s="1"/>
    </row>
    <row r="395" spans="9:17" ht="15.75" customHeight="1">
      <c r="I395" s="1"/>
      <c r="J395" s="1"/>
      <c r="M395" s="1"/>
      <c r="N395" s="1"/>
      <c r="O395" s="1"/>
      <c r="P395" s="1"/>
      <c r="Q395" s="1"/>
    </row>
    <row r="396" spans="9:17" ht="15.75" customHeight="1">
      <c r="I396" s="1"/>
      <c r="J396" s="1"/>
      <c r="M396" s="1"/>
      <c r="N396" s="1"/>
      <c r="O396" s="1"/>
      <c r="P396" s="1"/>
      <c r="Q396" s="1"/>
    </row>
    <row r="397" spans="9:17" ht="15.75" customHeight="1">
      <c r="I397" s="1"/>
      <c r="J397" s="1"/>
      <c r="M397" s="1"/>
      <c r="N397" s="1"/>
      <c r="O397" s="1"/>
      <c r="P397" s="1"/>
      <c r="Q397" s="1"/>
    </row>
    <row r="398" spans="9:17" ht="15.75" customHeight="1">
      <c r="I398" s="1"/>
      <c r="J398" s="1"/>
      <c r="M398" s="1"/>
      <c r="N398" s="1"/>
      <c r="O398" s="1"/>
      <c r="P398" s="1"/>
      <c r="Q398" s="1"/>
    </row>
    <row r="399" spans="9:17" ht="15.75" customHeight="1">
      <c r="I399" s="1"/>
      <c r="J399" s="1"/>
      <c r="M399" s="1"/>
      <c r="N399" s="1"/>
      <c r="O399" s="1"/>
      <c r="P399" s="1"/>
      <c r="Q399" s="1"/>
    </row>
    <row r="400" spans="9:17" ht="15.75" customHeight="1">
      <c r="I400" s="1"/>
      <c r="J400" s="1"/>
      <c r="M400" s="1"/>
      <c r="N400" s="1"/>
      <c r="O400" s="1"/>
      <c r="P400" s="1"/>
      <c r="Q400" s="1"/>
    </row>
    <row r="401" spans="9:17" ht="15.75" customHeight="1">
      <c r="I401" s="1"/>
      <c r="J401" s="1"/>
      <c r="M401" s="1"/>
      <c r="N401" s="1"/>
      <c r="O401" s="1"/>
      <c r="P401" s="1"/>
      <c r="Q401" s="1"/>
    </row>
    <row r="402" spans="9:17" ht="15.75" customHeight="1">
      <c r="I402" s="1"/>
      <c r="J402" s="1"/>
      <c r="M402" s="1"/>
      <c r="N402" s="1"/>
      <c r="O402" s="1"/>
      <c r="P402" s="1"/>
      <c r="Q402" s="1"/>
    </row>
    <row r="403" spans="9:17" ht="15.75" customHeight="1">
      <c r="I403" s="1"/>
      <c r="J403" s="1"/>
      <c r="M403" s="1"/>
      <c r="N403" s="1"/>
      <c r="O403" s="1"/>
      <c r="P403" s="1"/>
      <c r="Q403" s="1"/>
    </row>
    <row r="404" spans="9:17" ht="15.75" customHeight="1">
      <c r="I404" s="1"/>
      <c r="J404" s="1"/>
      <c r="M404" s="1"/>
      <c r="N404" s="1"/>
      <c r="O404" s="1"/>
      <c r="P404" s="1"/>
      <c r="Q404" s="1"/>
    </row>
    <row r="405" spans="9:17" ht="15.75" customHeight="1">
      <c r="I405" s="1"/>
      <c r="J405" s="1"/>
      <c r="M405" s="1"/>
      <c r="N405" s="1"/>
      <c r="O405" s="1"/>
      <c r="P405" s="1"/>
      <c r="Q405" s="1"/>
    </row>
    <row r="406" spans="9:17" ht="15.75" customHeight="1">
      <c r="I406" s="1"/>
      <c r="J406" s="1"/>
      <c r="M406" s="1"/>
      <c r="N406" s="1"/>
      <c r="O406" s="1"/>
      <c r="P406" s="1"/>
      <c r="Q406" s="1"/>
    </row>
    <row r="407" spans="9:17" ht="15.75" customHeight="1">
      <c r="I407" s="1"/>
      <c r="J407" s="1"/>
      <c r="M407" s="1"/>
      <c r="N407" s="1"/>
      <c r="O407" s="1"/>
      <c r="P407" s="1"/>
      <c r="Q407" s="1"/>
    </row>
    <row r="408" spans="9:17" ht="15.75" customHeight="1">
      <c r="I408" s="1"/>
      <c r="J408" s="1"/>
      <c r="M408" s="1"/>
      <c r="N408" s="1"/>
      <c r="O408" s="1"/>
      <c r="P408" s="1"/>
      <c r="Q408" s="1"/>
    </row>
    <row r="409" spans="9:17" ht="15.75" customHeight="1">
      <c r="I409" s="1"/>
      <c r="J409" s="1"/>
      <c r="M409" s="1"/>
      <c r="N409" s="1"/>
      <c r="O409" s="1"/>
      <c r="P409" s="1"/>
      <c r="Q409" s="1"/>
    </row>
    <row r="410" spans="9:17" ht="15.75" customHeight="1">
      <c r="I410" s="1"/>
      <c r="J410" s="1"/>
      <c r="M410" s="1"/>
      <c r="N410" s="1"/>
      <c r="O410" s="1"/>
      <c r="P410" s="1"/>
      <c r="Q410" s="1"/>
    </row>
    <row r="411" spans="9:17" ht="15.75" customHeight="1">
      <c r="I411" s="1"/>
      <c r="J411" s="1"/>
      <c r="M411" s="1"/>
      <c r="N411" s="1"/>
      <c r="O411" s="1"/>
      <c r="P411" s="1"/>
      <c r="Q411" s="1"/>
    </row>
    <row r="412" spans="9:17" ht="15.75" customHeight="1">
      <c r="I412" s="1"/>
      <c r="J412" s="1"/>
      <c r="M412" s="1"/>
      <c r="N412" s="1"/>
      <c r="O412" s="1"/>
      <c r="P412" s="1"/>
      <c r="Q412" s="1"/>
    </row>
    <row r="413" spans="9:17" ht="15.75" customHeight="1">
      <c r="I413" s="1"/>
      <c r="J413" s="1"/>
      <c r="M413" s="1"/>
      <c r="N413" s="1"/>
      <c r="O413" s="1"/>
      <c r="P413" s="1"/>
      <c r="Q413" s="1"/>
    </row>
    <row r="414" spans="9:17" ht="15.75" customHeight="1">
      <c r="I414" s="1"/>
      <c r="J414" s="1"/>
      <c r="M414" s="1"/>
      <c r="N414" s="1"/>
      <c r="O414" s="1"/>
      <c r="P414" s="1"/>
      <c r="Q414" s="1"/>
    </row>
    <row r="415" spans="9:17" ht="15.75" customHeight="1">
      <c r="I415" s="1"/>
      <c r="J415" s="1"/>
      <c r="M415" s="1"/>
      <c r="N415" s="1"/>
      <c r="O415" s="1"/>
      <c r="P415" s="1"/>
      <c r="Q415" s="1"/>
    </row>
    <row r="416" spans="9:17" ht="15.75" customHeight="1">
      <c r="I416" s="1"/>
      <c r="J416" s="1"/>
      <c r="M416" s="1"/>
      <c r="N416" s="1"/>
      <c r="O416" s="1"/>
      <c r="P416" s="1"/>
      <c r="Q416" s="1"/>
    </row>
    <row r="417" spans="9:17" ht="15.75" customHeight="1">
      <c r="I417" s="1"/>
      <c r="J417" s="1"/>
      <c r="M417" s="1"/>
      <c r="N417" s="1"/>
      <c r="O417" s="1"/>
      <c r="P417" s="1"/>
      <c r="Q417" s="1"/>
    </row>
    <row r="418" spans="9:17" ht="15.75" customHeight="1">
      <c r="I418" s="1"/>
      <c r="J418" s="1"/>
      <c r="M418" s="1"/>
      <c r="N418" s="1"/>
      <c r="O418" s="1"/>
      <c r="P418" s="1"/>
      <c r="Q418" s="1"/>
    </row>
    <row r="419" spans="9:17" ht="15.75" customHeight="1">
      <c r="I419" s="1"/>
      <c r="J419" s="1"/>
      <c r="M419" s="1"/>
      <c r="N419" s="1"/>
      <c r="O419" s="1"/>
      <c r="P419" s="1"/>
      <c r="Q419" s="1"/>
    </row>
    <row r="420" spans="9:17" ht="15.75" customHeight="1">
      <c r="I420" s="1"/>
      <c r="J420" s="1"/>
      <c r="M420" s="1"/>
      <c r="N420" s="1"/>
      <c r="O420" s="1"/>
      <c r="P420" s="1"/>
      <c r="Q420" s="1"/>
    </row>
    <row r="421" spans="9:17" ht="15.75" customHeight="1">
      <c r="I421" s="1"/>
      <c r="J421" s="1"/>
      <c r="M421" s="1"/>
      <c r="N421" s="1"/>
      <c r="O421" s="1"/>
      <c r="P421" s="1"/>
      <c r="Q421" s="1"/>
    </row>
    <row r="422" spans="9:17" ht="15.75" customHeight="1">
      <c r="I422" s="1"/>
      <c r="J422" s="1"/>
      <c r="M422" s="1"/>
      <c r="N422" s="1"/>
      <c r="O422" s="1"/>
      <c r="P422" s="1"/>
      <c r="Q422" s="1"/>
    </row>
    <row r="423" spans="9:17" ht="15.75" customHeight="1">
      <c r="I423" s="1"/>
      <c r="J423" s="1"/>
      <c r="M423" s="1"/>
      <c r="N423" s="1"/>
      <c r="O423" s="1"/>
      <c r="P423" s="1"/>
      <c r="Q423" s="1"/>
    </row>
    <row r="424" spans="9:17" ht="15.75" customHeight="1">
      <c r="I424" s="1"/>
      <c r="J424" s="1"/>
      <c r="M424" s="1"/>
      <c r="N424" s="1"/>
      <c r="O424" s="1"/>
      <c r="P424" s="1"/>
      <c r="Q424" s="1"/>
    </row>
    <row r="425" spans="9:17" ht="15.75" customHeight="1">
      <c r="I425" s="1"/>
      <c r="J425" s="1"/>
      <c r="M425" s="1"/>
      <c r="N425" s="1"/>
      <c r="O425" s="1"/>
      <c r="P425" s="1"/>
      <c r="Q425" s="1"/>
    </row>
    <row r="426" spans="9:17" ht="15.75" customHeight="1">
      <c r="I426" s="1"/>
      <c r="J426" s="1"/>
      <c r="M426" s="1"/>
      <c r="N426" s="1"/>
      <c r="O426" s="1"/>
      <c r="P426" s="1"/>
      <c r="Q426" s="1"/>
    </row>
    <row r="427" spans="9:17" ht="15.75" customHeight="1">
      <c r="I427" s="1"/>
      <c r="J427" s="1"/>
      <c r="M427" s="1"/>
      <c r="N427" s="1"/>
      <c r="O427" s="1"/>
      <c r="P427" s="1"/>
      <c r="Q427" s="1"/>
    </row>
    <row r="428" spans="9:17" ht="15.75" customHeight="1">
      <c r="I428" s="1"/>
      <c r="J428" s="1"/>
      <c r="M428" s="1"/>
      <c r="N428" s="1"/>
      <c r="O428" s="1"/>
      <c r="P428" s="1"/>
      <c r="Q428" s="1"/>
    </row>
    <row r="429" spans="9:17" ht="15.75" customHeight="1">
      <c r="I429" s="1"/>
      <c r="J429" s="1"/>
      <c r="M429" s="1"/>
      <c r="N429" s="1"/>
      <c r="O429" s="1"/>
      <c r="P429" s="1"/>
      <c r="Q429" s="1"/>
    </row>
    <row r="430" spans="9:17" ht="15.75" customHeight="1">
      <c r="I430" s="1"/>
      <c r="J430" s="1"/>
      <c r="M430" s="1"/>
      <c r="N430" s="1"/>
      <c r="O430" s="1"/>
      <c r="P430" s="1"/>
      <c r="Q430" s="1"/>
    </row>
    <row r="431" spans="9:17" ht="15.75" customHeight="1">
      <c r="I431" s="1"/>
      <c r="J431" s="1"/>
      <c r="M431" s="1"/>
      <c r="N431" s="1"/>
      <c r="O431" s="1"/>
      <c r="P431" s="1"/>
      <c r="Q431" s="1"/>
    </row>
    <row r="432" spans="9:17" ht="15.75" customHeight="1">
      <c r="I432" s="1"/>
      <c r="J432" s="1"/>
      <c r="M432" s="1"/>
      <c r="N432" s="1"/>
      <c r="O432" s="1"/>
      <c r="P432" s="1"/>
      <c r="Q432" s="1"/>
    </row>
    <row r="433" spans="9:17" ht="15.75" customHeight="1">
      <c r="I433" s="1"/>
      <c r="J433" s="1"/>
      <c r="M433" s="1"/>
      <c r="N433" s="1"/>
      <c r="O433" s="1"/>
      <c r="P433" s="1"/>
      <c r="Q433" s="1"/>
    </row>
    <row r="434" spans="9:17" ht="15.75" customHeight="1">
      <c r="I434" s="1"/>
      <c r="J434" s="1"/>
      <c r="M434" s="1"/>
      <c r="N434" s="1"/>
      <c r="O434" s="1"/>
      <c r="P434" s="1"/>
      <c r="Q434" s="1"/>
    </row>
    <row r="435" spans="9:17" ht="15.75" customHeight="1">
      <c r="I435" s="1"/>
      <c r="J435" s="1"/>
      <c r="M435" s="1"/>
      <c r="N435" s="1"/>
      <c r="O435" s="1"/>
      <c r="P435" s="1"/>
      <c r="Q435" s="1"/>
    </row>
    <row r="436" spans="9:17" ht="15.75" customHeight="1">
      <c r="I436" s="1"/>
      <c r="J436" s="1"/>
      <c r="M436" s="1"/>
      <c r="N436" s="1"/>
      <c r="O436" s="1"/>
      <c r="P436" s="1"/>
      <c r="Q436" s="1"/>
    </row>
    <row r="437" spans="9:17" ht="15.75" customHeight="1">
      <c r="I437" s="1"/>
      <c r="J437" s="1"/>
      <c r="M437" s="1"/>
      <c r="N437" s="1"/>
      <c r="O437" s="1"/>
      <c r="P437" s="1"/>
      <c r="Q437" s="1"/>
    </row>
    <row r="438" spans="9:17" ht="15.75" customHeight="1">
      <c r="I438" s="1"/>
      <c r="J438" s="1"/>
      <c r="M438" s="1"/>
      <c r="N438" s="1"/>
      <c r="O438" s="1"/>
      <c r="P438" s="1"/>
      <c r="Q438" s="1"/>
    </row>
    <row r="439" spans="9:17" ht="15.75" customHeight="1">
      <c r="I439" s="1"/>
      <c r="J439" s="1"/>
      <c r="M439" s="1"/>
      <c r="N439" s="1"/>
      <c r="O439" s="1"/>
      <c r="P439" s="1"/>
      <c r="Q439" s="1"/>
    </row>
    <row r="440" spans="9:17" ht="15.75" customHeight="1">
      <c r="I440" s="1"/>
      <c r="J440" s="1"/>
      <c r="M440" s="1"/>
      <c r="N440" s="1"/>
      <c r="O440" s="1"/>
      <c r="P440" s="1"/>
      <c r="Q440" s="1"/>
    </row>
    <row r="441" spans="9:17" ht="15.75" customHeight="1">
      <c r="I441" s="1"/>
      <c r="J441" s="1"/>
      <c r="M441" s="1"/>
      <c r="N441" s="1"/>
      <c r="O441" s="1"/>
      <c r="P441" s="1"/>
      <c r="Q441" s="1"/>
    </row>
    <row r="442" spans="9:17" ht="15.75" customHeight="1">
      <c r="I442" s="1"/>
      <c r="J442" s="1"/>
      <c r="M442" s="1"/>
      <c r="N442" s="1"/>
      <c r="O442" s="1"/>
      <c r="P442" s="1"/>
      <c r="Q442" s="1"/>
    </row>
    <row r="443" spans="9:17" ht="15.75" customHeight="1">
      <c r="I443" s="1"/>
      <c r="J443" s="1"/>
      <c r="M443" s="1"/>
      <c r="N443" s="1"/>
      <c r="O443" s="1"/>
      <c r="P443" s="1"/>
      <c r="Q443" s="1"/>
    </row>
    <row r="444" spans="9:17" ht="15.75" customHeight="1">
      <c r="I444" s="1"/>
      <c r="J444" s="1"/>
      <c r="M444" s="1"/>
      <c r="N444" s="1"/>
      <c r="O444" s="1"/>
      <c r="P444" s="1"/>
      <c r="Q444" s="1"/>
    </row>
    <row r="445" spans="9:17" ht="15.75" customHeight="1">
      <c r="I445" s="1"/>
      <c r="J445" s="1"/>
      <c r="M445" s="1"/>
      <c r="N445" s="1"/>
      <c r="O445" s="1"/>
      <c r="P445" s="1"/>
      <c r="Q445" s="1"/>
    </row>
    <row r="446" spans="9:17" ht="15.75" customHeight="1">
      <c r="I446" s="1"/>
      <c r="J446" s="1"/>
      <c r="M446" s="1"/>
      <c r="N446" s="1"/>
      <c r="O446" s="1"/>
      <c r="P446" s="1"/>
      <c r="Q446" s="1"/>
    </row>
    <row r="447" spans="9:17" ht="15.75" customHeight="1">
      <c r="I447" s="1"/>
      <c r="J447" s="1"/>
      <c r="M447" s="1"/>
      <c r="N447" s="1"/>
      <c r="O447" s="1"/>
      <c r="P447" s="1"/>
      <c r="Q447" s="1"/>
    </row>
    <row r="448" spans="9:17" ht="15.75" customHeight="1">
      <c r="I448" s="1"/>
      <c r="J448" s="1"/>
      <c r="M448" s="1"/>
      <c r="N448" s="1"/>
      <c r="O448" s="1"/>
      <c r="P448" s="1"/>
      <c r="Q448" s="1"/>
    </row>
    <row r="449" spans="9:17" ht="15.75" customHeight="1">
      <c r="I449" s="1"/>
      <c r="J449" s="1"/>
      <c r="M449" s="1"/>
      <c r="N449" s="1"/>
      <c r="O449" s="1"/>
      <c r="P449" s="1"/>
      <c r="Q449" s="1"/>
    </row>
    <row r="450" spans="9:17" ht="15.75" customHeight="1">
      <c r="I450" s="1"/>
      <c r="J450" s="1"/>
      <c r="M450" s="1"/>
      <c r="N450" s="1"/>
      <c r="O450" s="1"/>
      <c r="P450" s="1"/>
      <c r="Q450" s="1"/>
    </row>
    <row r="451" spans="9:17" ht="15.75" customHeight="1">
      <c r="I451" s="1"/>
      <c r="J451" s="1"/>
      <c r="M451" s="1"/>
      <c r="N451" s="1"/>
      <c r="O451" s="1"/>
      <c r="P451" s="1"/>
      <c r="Q451" s="1"/>
    </row>
    <row r="452" spans="9:17" ht="15.75" customHeight="1">
      <c r="I452" s="1"/>
      <c r="J452" s="1"/>
      <c r="M452" s="1"/>
      <c r="N452" s="1"/>
      <c r="O452" s="1"/>
      <c r="P452" s="1"/>
      <c r="Q452" s="1"/>
    </row>
    <row r="453" spans="9:17" ht="15.75" customHeight="1">
      <c r="I453" s="1"/>
      <c r="J453" s="1"/>
      <c r="M453" s="1"/>
      <c r="N453" s="1"/>
      <c r="O453" s="1"/>
      <c r="P453" s="1"/>
      <c r="Q453" s="1"/>
    </row>
    <row r="454" spans="9:17" ht="15.75" customHeight="1">
      <c r="I454" s="1"/>
      <c r="J454" s="1"/>
      <c r="M454" s="1"/>
      <c r="N454" s="1"/>
      <c r="O454" s="1"/>
      <c r="P454" s="1"/>
      <c r="Q454" s="1"/>
    </row>
    <row r="455" spans="9:17" ht="15.75" customHeight="1">
      <c r="I455" s="1"/>
      <c r="J455" s="1"/>
      <c r="M455" s="1"/>
      <c r="N455" s="1"/>
      <c r="O455" s="1"/>
      <c r="P455" s="1"/>
      <c r="Q455" s="1"/>
    </row>
    <row r="456" spans="9:17" ht="15.75" customHeight="1">
      <c r="I456" s="1"/>
      <c r="J456" s="1"/>
      <c r="M456" s="1"/>
      <c r="N456" s="1"/>
      <c r="O456" s="1"/>
      <c r="P456" s="1"/>
      <c r="Q456" s="1"/>
    </row>
    <row r="457" spans="9:17" ht="15.75" customHeight="1">
      <c r="I457" s="1"/>
      <c r="J457" s="1"/>
      <c r="M457" s="1"/>
      <c r="N457" s="1"/>
      <c r="O457" s="1"/>
      <c r="P457" s="1"/>
      <c r="Q457" s="1"/>
    </row>
    <row r="458" spans="9:17" ht="15.75" customHeight="1">
      <c r="I458" s="1"/>
      <c r="J458" s="1"/>
      <c r="M458" s="1"/>
      <c r="N458" s="1"/>
      <c r="O458" s="1"/>
      <c r="P458" s="1"/>
      <c r="Q458" s="1"/>
    </row>
    <row r="459" spans="9:17" ht="15.75" customHeight="1">
      <c r="I459" s="1"/>
      <c r="J459" s="1"/>
      <c r="M459" s="1"/>
      <c r="N459" s="1"/>
      <c r="O459" s="1"/>
      <c r="P459" s="1"/>
      <c r="Q459" s="1"/>
    </row>
    <row r="460" spans="9:17" ht="15.75" customHeight="1">
      <c r="I460" s="1"/>
      <c r="J460" s="1"/>
      <c r="M460" s="1"/>
      <c r="N460" s="1"/>
      <c r="O460" s="1"/>
      <c r="P460" s="1"/>
      <c r="Q460" s="1"/>
    </row>
    <row r="461" spans="9:17" ht="15.75" customHeight="1">
      <c r="I461" s="1"/>
      <c r="J461" s="1"/>
      <c r="M461" s="1"/>
      <c r="N461" s="1"/>
      <c r="O461" s="1"/>
      <c r="P461" s="1"/>
      <c r="Q461" s="1"/>
    </row>
    <row r="462" spans="9:17" ht="15.75" customHeight="1">
      <c r="I462" s="1"/>
      <c r="J462" s="1"/>
      <c r="M462" s="1"/>
      <c r="N462" s="1"/>
      <c r="O462" s="1"/>
      <c r="P462" s="1"/>
      <c r="Q462" s="1"/>
    </row>
    <row r="463" spans="9:17" ht="15.75" customHeight="1">
      <c r="I463" s="1"/>
      <c r="J463" s="1"/>
      <c r="M463" s="1"/>
      <c r="N463" s="1"/>
      <c r="O463" s="1"/>
      <c r="P463" s="1"/>
      <c r="Q463" s="1"/>
    </row>
    <row r="464" spans="9:17" ht="15.75" customHeight="1">
      <c r="I464" s="1"/>
      <c r="J464" s="1"/>
      <c r="M464" s="1"/>
      <c r="N464" s="1"/>
      <c r="O464" s="1"/>
      <c r="P464" s="1"/>
      <c r="Q464" s="1"/>
    </row>
    <row r="465" spans="9:17" ht="15.75" customHeight="1">
      <c r="I465" s="1"/>
      <c r="J465" s="1"/>
      <c r="M465" s="1"/>
      <c r="N465" s="1"/>
      <c r="O465" s="1"/>
      <c r="P465" s="1"/>
      <c r="Q465" s="1"/>
    </row>
    <row r="466" spans="9:17" ht="15.75" customHeight="1">
      <c r="I466" s="1"/>
      <c r="J466" s="1"/>
      <c r="M466" s="1"/>
      <c r="N466" s="1"/>
      <c r="O466" s="1"/>
      <c r="P466" s="1"/>
      <c r="Q466" s="1"/>
    </row>
    <row r="467" spans="9:17" ht="15.75" customHeight="1">
      <c r="I467" s="1"/>
      <c r="J467" s="1"/>
      <c r="M467" s="1"/>
      <c r="N467" s="1"/>
      <c r="O467" s="1"/>
      <c r="P467" s="1"/>
      <c r="Q467" s="1"/>
    </row>
    <row r="468" spans="9:17" ht="15.75" customHeight="1">
      <c r="I468" s="1"/>
      <c r="J468" s="1"/>
      <c r="M468" s="1"/>
      <c r="N468" s="1"/>
      <c r="O468" s="1"/>
      <c r="P468" s="1"/>
      <c r="Q468" s="1"/>
    </row>
    <row r="469" spans="9:17" ht="15.75" customHeight="1">
      <c r="I469" s="1"/>
      <c r="J469" s="1"/>
      <c r="M469" s="1"/>
      <c r="N469" s="1"/>
      <c r="O469" s="1"/>
      <c r="P469" s="1"/>
      <c r="Q469" s="1"/>
    </row>
    <row r="470" spans="9:17" ht="15.75" customHeight="1">
      <c r="I470" s="1"/>
      <c r="J470" s="1"/>
      <c r="M470" s="1"/>
      <c r="N470" s="1"/>
      <c r="O470" s="1"/>
      <c r="P470" s="1"/>
      <c r="Q470" s="1"/>
    </row>
    <row r="471" spans="9:17" ht="15.75" customHeight="1">
      <c r="I471" s="1"/>
      <c r="J471" s="1"/>
      <c r="M471" s="1"/>
      <c r="N471" s="1"/>
      <c r="O471" s="1"/>
      <c r="P471" s="1"/>
      <c r="Q471" s="1"/>
    </row>
    <row r="472" spans="9:17" ht="15.75" customHeight="1">
      <c r="I472" s="1"/>
      <c r="J472" s="1"/>
      <c r="M472" s="1"/>
      <c r="N472" s="1"/>
      <c r="O472" s="1"/>
      <c r="P472" s="1"/>
      <c r="Q472" s="1"/>
    </row>
    <row r="473" spans="9:17" ht="15.75" customHeight="1">
      <c r="I473" s="1"/>
      <c r="J473" s="1"/>
      <c r="M473" s="1"/>
      <c r="N473" s="1"/>
      <c r="O473" s="1"/>
      <c r="P473" s="1"/>
      <c r="Q473" s="1"/>
    </row>
    <row r="474" spans="9:17" ht="15.75" customHeight="1">
      <c r="I474" s="1"/>
      <c r="J474" s="1"/>
      <c r="M474" s="1"/>
      <c r="N474" s="1"/>
      <c r="O474" s="1"/>
      <c r="P474" s="1"/>
      <c r="Q474" s="1"/>
    </row>
    <row r="475" spans="9:17" ht="15.75" customHeight="1">
      <c r="I475" s="1"/>
      <c r="J475" s="1"/>
      <c r="M475" s="1"/>
      <c r="N475" s="1"/>
      <c r="O475" s="1"/>
      <c r="P475" s="1"/>
      <c r="Q475" s="1"/>
    </row>
    <row r="476" spans="9:17" ht="15.75" customHeight="1">
      <c r="I476" s="1"/>
      <c r="J476" s="1"/>
      <c r="M476" s="1"/>
      <c r="N476" s="1"/>
      <c r="O476" s="1"/>
      <c r="P476" s="1"/>
      <c r="Q476" s="1"/>
    </row>
    <row r="477" spans="9:17" ht="15.75" customHeight="1">
      <c r="I477" s="1"/>
      <c r="J477" s="1"/>
      <c r="M477" s="1"/>
      <c r="N477" s="1"/>
      <c r="O477" s="1"/>
      <c r="P477" s="1"/>
      <c r="Q477" s="1"/>
    </row>
    <row r="478" spans="9:17" ht="15.75" customHeight="1">
      <c r="I478" s="1"/>
      <c r="J478" s="1"/>
      <c r="M478" s="1"/>
      <c r="N478" s="1"/>
      <c r="O478" s="1"/>
      <c r="P478" s="1"/>
      <c r="Q478" s="1"/>
    </row>
    <row r="479" spans="9:17" ht="15.75" customHeight="1">
      <c r="I479" s="1"/>
      <c r="J479" s="1"/>
      <c r="M479" s="1"/>
      <c r="N479" s="1"/>
      <c r="O479" s="1"/>
      <c r="P479" s="1"/>
      <c r="Q479" s="1"/>
    </row>
    <row r="480" spans="9:17" ht="15.75" customHeight="1">
      <c r="I480" s="1"/>
      <c r="J480" s="1"/>
      <c r="M480" s="1"/>
      <c r="N480" s="1"/>
      <c r="O480" s="1"/>
      <c r="P480" s="1"/>
      <c r="Q480" s="1"/>
    </row>
    <row r="481" spans="9:17" ht="15.75" customHeight="1">
      <c r="I481" s="1"/>
      <c r="J481" s="1"/>
      <c r="M481" s="1"/>
      <c r="N481" s="1"/>
      <c r="O481" s="1"/>
      <c r="P481" s="1"/>
      <c r="Q481" s="1"/>
    </row>
    <row r="482" spans="9:17" ht="15.75" customHeight="1">
      <c r="I482" s="1"/>
      <c r="J482" s="1"/>
      <c r="M482" s="1"/>
      <c r="N482" s="1"/>
      <c r="O482" s="1"/>
      <c r="P482" s="1"/>
      <c r="Q482" s="1"/>
    </row>
    <row r="483" spans="9:17" ht="15.75" customHeight="1">
      <c r="I483" s="1"/>
      <c r="J483" s="1"/>
      <c r="M483" s="1"/>
      <c r="N483" s="1"/>
      <c r="O483" s="1"/>
      <c r="P483" s="1"/>
      <c r="Q483" s="1"/>
    </row>
    <row r="484" spans="9:17" ht="15.75" customHeight="1">
      <c r="I484" s="1"/>
      <c r="J484" s="1"/>
      <c r="M484" s="1"/>
      <c r="N484" s="1"/>
      <c r="O484" s="1"/>
      <c r="P484" s="1"/>
      <c r="Q484" s="1"/>
    </row>
    <row r="485" spans="9:17" ht="15.75" customHeight="1">
      <c r="I485" s="1"/>
      <c r="J485" s="1"/>
      <c r="M485" s="1"/>
      <c r="N485" s="1"/>
      <c r="O485" s="1"/>
      <c r="P485" s="1"/>
      <c r="Q485" s="1"/>
    </row>
    <row r="486" spans="9:17" ht="15.75" customHeight="1">
      <c r="I486" s="1"/>
      <c r="J486" s="1"/>
      <c r="M486" s="1"/>
      <c r="N486" s="1"/>
      <c r="O486" s="1"/>
      <c r="P486" s="1"/>
      <c r="Q486" s="1"/>
    </row>
    <row r="487" spans="9:17" ht="15.75" customHeight="1">
      <c r="I487" s="1"/>
      <c r="J487" s="1"/>
      <c r="M487" s="1"/>
      <c r="N487" s="1"/>
      <c r="O487" s="1"/>
      <c r="P487" s="1"/>
      <c r="Q487" s="1"/>
    </row>
    <row r="488" spans="9:17" ht="15.75" customHeight="1">
      <c r="I488" s="1"/>
      <c r="J488" s="1"/>
      <c r="M488" s="1"/>
      <c r="N488" s="1"/>
      <c r="O488" s="1"/>
      <c r="P488" s="1"/>
      <c r="Q488" s="1"/>
    </row>
    <row r="489" spans="9:17" ht="15.75" customHeight="1">
      <c r="I489" s="1"/>
      <c r="J489" s="1"/>
      <c r="M489" s="1"/>
      <c r="N489" s="1"/>
      <c r="O489" s="1"/>
      <c r="P489" s="1"/>
      <c r="Q489" s="1"/>
    </row>
    <row r="490" spans="9:17" ht="15.75" customHeight="1">
      <c r="I490" s="1"/>
      <c r="J490" s="1"/>
      <c r="M490" s="1"/>
      <c r="N490" s="1"/>
      <c r="O490" s="1"/>
      <c r="P490" s="1"/>
      <c r="Q490" s="1"/>
    </row>
    <row r="491" spans="9:17" ht="15.75" customHeight="1">
      <c r="I491" s="1"/>
      <c r="J491" s="1"/>
      <c r="M491" s="1"/>
      <c r="N491" s="1"/>
      <c r="O491" s="1"/>
      <c r="P491" s="1"/>
      <c r="Q491" s="1"/>
    </row>
    <row r="492" spans="9:17" ht="15.75" customHeight="1">
      <c r="I492" s="1"/>
      <c r="J492" s="1"/>
      <c r="M492" s="1"/>
      <c r="N492" s="1"/>
      <c r="O492" s="1"/>
      <c r="P492" s="1"/>
      <c r="Q492" s="1"/>
    </row>
    <row r="493" spans="9:17" ht="15.75" customHeight="1">
      <c r="I493" s="1"/>
      <c r="J493" s="1"/>
      <c r="M493" s="1"/>
      <c r="N493" s="1"/>
      <c r="O493" s="1"/>
      <c r="P493" s="1"/>
      <c r="Q493" s="1"/>
    </row>
    <row r="494" spans="9:17" ht="15.75" customHeight="1">
      <c r="I494" s="1"/>
      <c r="J494" s="1"/>
      <c r="M494" s="1"/>
      <c r="N494" s="1"/>
      <c r="O494" s="1"/>
      <c r="P494" s="1"/>
      <c r="Q494" s="1"/>
    </row>
    <row r="495" spans="9:17" ht="15.75" customHeight="1">
      <c r="I495" s="1"/>
      <c r="J495" s="1"/>
      <c r="M495" s="1"/>
      <c r="N495" s="1"/>
      <c r="O495" s="1"/>
      <c r="P495" s="1"/>
      <c r="Q495" s="1"/>
    </row>
    <row r="496" spans="9:17" ht="15.75" customHeight="1">
      <c r="I496" s="1"/>
      <c r="J496" s="1"/>
      <c r="M496" s="1"/>
      <c r="N496" s="1"/>
      <c r="O496" s="1"/>
      <c r="P496" s="1"/>
      <c r="Q496" s="1"/>
    </row>
    <row r="497" spans="9:17" ht="15.75" customHeight="1">
      <c r="I497" s="1"/>
      <c r="J497" s="1"/>
      <c r="M497" s="1"/>
      <c r="N497" s="1"/>
      <c r="O497" s="1"/>
      <c r="P497" s="1"/>
      <c r="Q497" s="1"/>
    </row>
    <row r="498" spans="9:17" ht="15.75" customHeight="1">
      <c r="I498" s="1"/>
      <c r="J498" s="1"/>
      <c r="M498" s="1"/>
      <c r="N498" s="1"/>
      <c r="O498" s="1"/>
      <c r="P498" s="1"/>
      <c r="Q498" s="1"/>
    </row>
    <row r="499" spans="9:17" ht="15.75" customHeight="1">
      <c r="I499" s="1"/>
      <c r="J499" s="1"/>
      <c r="M499" s="1"/>
      <c r="N499" s="1"/>
      <c r="O499" s="1"/>
      <c r="P499" s="1"/>
      <c r="Q499" s="1"/>
    </row>
    <row r="500" spans="9:17" ht="15.75" customHeight="1">
      <c r="I500" s="1"/>
      <c r="J500" s="1"/>
      <c r="M500" s="1"/>
      <c r="N500" s="1"/>
      <c r="O500" s="1"/>
      <c r="P500" s="1"/>
      <c r="Q500" s="1"/>
    </row>
    <row r="501" spans="9:17" ht="15.75" customHeight="1">
      <c r="I501" s="1"/>
      <c r="J501" s="1"/>
      <c r="M501" s="1"/>
      <c r="N501" s="1"/>
      <c r="O501" s="1"/>
      <c r="P501" s="1"/>
      <c r="Q501" s="1"/>
    </row>
    <row r="502" spans="9:17" ht="15.75" customHeight="1">
      <c r="I502" s="1"/>
      <c r="J502" s="1"/>
      <c r="M502" s="1"/>
      <c r="N502" s="1"/>
      <c r="O502" s="1"/>
      <c r="P502" s="1"/>
      <c r="Q502" s="1"/>
    </row>
    <row r="503" spans="9:17" ht="15.75" customHeight="1">
      <c r="I503" s="1"/>
      <c r="J503" s="1"/>
      <c r="M503" s="1"/>
      <c r="N503" s="1"/>
      <c r="O503" s="1"/>
      <c r="P503" s="1"/>
      <c r="Q503" s="1"/>
    </row>
    <row r="504" spans="9:17" ht="15.75" customHeight="1">
      <c r="I504" s="1"/>
      <c r="J504" s="1"/>
      <c r="M504" s="1"/>
      <c r="N504" s="1"/>
      <c r="O504" s="1"/>
      <c r="P504" s="1"/>
      <c r="Q504" s="1"/>
    </row>
    <row r="505" spans="9:17" ht="15.75" customHeight="1">
      <c r="I505" s="1"/>
      <c r="J505" s="1"/>
      <c r="M505" s="1"/>
      <c r="N505" s="1"/>
      <c r="O505" s="1"/>
      <c r="P505" s="1"/>
      <c r="Q505" s="1"/>
    </row>
    <row r="506" spans="9:17" ht="15.75" customHeight="1">
      <c r="I506" s="1"/>
      <c r="J506" s="1"/>
      <c r="M506" s="1"/>
      <c r="N506" s="1"/>
      <c r="O506" s="1"/>
      <c r="P506" s="1"/>
      <c r="Q506" s="1"/>
    </row>
    <row r="507" spans="9:17" ht="15.75" customHeight="1">
      <c r="I507" s="1"/>
      <c r="J507" s="1"/>
      <c r="M507" s="1"/>
      <c r="N507" s="1"/>
      <c r="O507" s="1"/>
      <c r="P507" s="1"/>
      <c r="Q507" s="1"/>
    </row>
    <row r="508" spans="9:17" ht="15.75" customHeight="1">
      <c r="I508" s="1"/>
      <c r="J508" s="1"/>
      <c r="M508" s="1"/>
      <c r="N508" s="1"/>
      <c r="O508" s="1"/>
      <c r="P508" s="1"/>
      <c r="Q508" s="1"/>
    </row>
    <row r="509" spans="9:17" ht="15.75" customHeight="1">
      <c r="I509" s="1"/>
      <c r="J509" s="1"/>
      <c r="M509" s="1"/>
      <c r="N509" s="1"/>
      <c r="O509" s="1"/>
      <c r="P509" s="1"/>
      <c r="Q509" s="1"/>
    </row>
    <row r="510" spans="9:17" ht="15.75" customHeight="1">
      <c r="I510" s="1"/>
      <c r="J510" s="1"/>
      <c r="M510" s="1"/>
      <c r="N510" s="1"/>
      <c r="O510" s="1"/>
      <c r="P510" s="1"/>
      <c r="Q510" s="1"/>
    </row>
    <row r="511" spans="9:17" ht="15.75" customHeight="1">
      <c r="I511" s="1"/>
      <c r="J511" s="1"/>
      <c r="M511" s="1"/>
      <c r="N511" s="1"/>
      <c r="O511" s="1"/>
      <c r="P511" s="1"/>
      <c r="Q511" s="1"/>
    </row>
    <row r="512" spans="9:17" ht="15.75" customHeight="1">
      <c r="I512" s="1"/>
      <c r="J512" s="1"/>
      <c r="M512" s="1"/>
      <c r="N512" s="1"/>
      <c r="O512" s="1"/>
      <c r="P512" s="1"/>
      <c r="Q512" s="1"/>
    </row>
    <row r="513" spans="9:17" ht="15.75" customHeight="1">
      <c r="I513" s="1"/>
      <c r="J513" s="1"/>
      <c r="M513" s="1"/>
      <c r="N513" s="1"/>
      <c r="O513" s="1"/>
      <c r="P513" s="1"/>
      <c r="Q513" s="1"/>
    </row>
    <row r="514" spans="9:17" ht="15.75" customHeight="1">
      <c r="I514" s="1"/>
      <c r="J514" s="1"/>
      <c r="M514" s="1"/>
      <c r="N514" s="1"/>
      <c r="O514" s="1"/>
      <c r="P514" s="1"/>
      <c r="Q514" s="1"/>
    </row>
    <row r="515" spans="9:17" ht="15.75" customHeight="1">
      <c r="I515" s="1"/>
      <c r="J515" s="1"/>
      <c r="M515" s="1"/>
      <c r="N515" s="1"/>
      <c r="O515" s="1"/>
      <c r="P515" s="1"/>
      <c r="Q515" s="1"/>
    </row>
    <row r="516" spans="9:17" ht="15.75" customHeight="1">
      <c r="I516" s="1"/>
      <c r="J516" s="1"/>
      <c r="M516" s="1"/>
      <c r="N516" s="1"/>
      <c r="O516" s="1"/>
      <c r="P516" s="1"/>
      <c r="Q516" s="1"/>
    </row>
    <row r="517" spans="9:17" ht="15.75" customHeight="1">
      <c r="I517" s="1"/>
      <c r="J517" s="1"/>
      <c r="M517" s="1"/>
      <c r="N517" s="1"/>
      <c r="O517" s="1"/>
      <c r="P517" s="1"/>
      <c r="Q517" s="1"/>
    </row>
    <row r="518" spans="9:17" ht="15.75" customHeight="1">
      <c r="I518" s="1"/>
      <c r="J518" s="1"/>
      <c r="M518" s="1"/>
      <c r="N518" s="1"/>
      <c r="O518" s="1"/>
      <c r="P518" s="1"/>
      <c r="Q518" s="1"/>
    </row>
    <row r="519" spans="9:17" ht="15.75" customHeight="1">
      <c r="I519" s="1"/>
      <c r="J519" s="1"/>
      <c r="M519" s="1"/>
      <c r="N519" s="1"/>
      <c r="O519" s="1"/>
      <c r="P519" s="1"/>
      <c r="Q519" s="1"/>
    </row>
    <row r="520" spans="9:17" ht="15.75" customHeight="1">
      <c r="I520" s="1"/>
      <c r="J520" s="1"/>
      <c r="M520" s="1"/>
      <c r="N520" s="1"/>
      <c r="O520" s="1"/>
      <c r="P520" s="1"/>
      <c r="Q520" s="1"/>
    </row>
    <row r="521" spans="9:17" ht="15.75" customHeight="1">
      <c r="I521" s="1"/>
      <c r="J521" s="1"/>
      <c r="M521" s="1"/>
      <c r="N521" s="1"/>
      <c r="O521" s="1"/>
      <c r="P521" s="1"/>
      <c r="Q521" s="1"/>
    </row>
    <row r="522" spans="9:17" ht="15.75" customHeight="1">
      <c r="I522" s="1"/>
      <c r="J522" s="1"/>
      <c r="M522" s="1"/>
      <c r="N522" s="1"/>
      <c r="O522" s="1"/>
      <c r="P522" s="1"/>
      <c r="Q522" s="1"/>
    </row>
    <row r="523" spans="9:17" ht="15.75" customHeight="1">
      <c r="I523" s="1"/>
      <c r="J523" s="1"/>
      <c r="M523" s="1"/>
      <c r="N523" s="1"/>
      <c r="O523" s="1"/>
      <c r="P523" s="1"/>
      <c r="Q523" s="1"/>
    </row>
    <row r="524" spans="9:17" ht="15.75" customHeight="1">
      <c r="I524" s="1"/>
      <c r="J524" s="1"/>
      <c r="M524" s="1"/>
      <c r="N524" s="1"/>
      <c r="O524" s="1"/>
      <c r="P524" s="1"/>
      <c r="Q524" s="1"/>
    </row>
    <row r="525" spans="9:17" ht="15.75" customHeight="1">
      <c r="I525" s="1"/>
      <c r="J525" s="1"/>
      <c r="M525" s="1"/>
      <c r="N525" s="1"/>
      <c r="O525" s="1"/>
      <c r="P525" s="1"/>
      <c r="Q525" s="1"/>
    </row>
    <row r="526" spans="9:17" ht="15.75" customHeight="1">
      <c r="I526" s="1"/>
      <c r="J526" s="1"/>
      <c r="M526" s="1"/>
      <c r="N526" s="1"/>
      <c r="O526" s="1"/>
      <c r="P526" s="1"/>
      <c r="Q526" s="1"/>
    </row>
    <row r="527" spans="9:17" ht="15.75" customHeight="1">
      <c r="I527" s="1"/>
      <c r="J527" s="1"/>
      <c r="M527" s="1"/>
      <c r="N527" s="1"/>
      <c r="O527" s="1"/>
      <c r="P527" s="1"/>
      <c r="Q527" s="1"/>
    </row>
    <row r="528" spans="9:17" ht="15.75" customHeight="1">
      <c r="I528" s="1"/>
      <c r="J528" s="1"/>
      <c r="M528" s="1"/>
      <c r="N528" s="1"/>
      <c r="O528" s="1"/>
      <c r="P528" s="1"/>
      <c r="Q528" s="1"/>
    </row>
    <row r="529" spans="9:17" ht="15.75" customHeight="1">
      <c r="I529" s="1"/>
      <c r="J529" s="1"/>
      <c r="M529" s="1"/>
      <c r="N529" s="1"/>
      <c r="O529" s="1"/>
      <c r="P529" s="1"/>
      <c r="Q529" s="1"/>
    </row>
    <row r="530" spans="9:17" ht="15.75" customHeight="1">
      <c r="I530" s="1"/>
      <c r="J530" s="1"/>
      <c r="M530" s="1"/>
      <c r="N530" s="1"/>
      <c r="O530" s="1"/>
      <c r="P530" s="1"/>
      <c r="Q530" s="1"/>
    </row>
    <row r="531" spans="9:17" ht="15.75" customHeight="1">
      <c r="I531" s="1"/>
      <c r="J531" s="1"/>
      <c r="M531" s="1"/>
      <c r="N531" s="1"/>
      <c r="O531" s="1"/>
      <c r="P531" s="1"/>
      <c r="Q531" s="1"/>
    </row>
    <row r="532" spans="9:17" ht="15.75" customHeight="1">
      <c r="I532" s="1"/>
      <c r="J532" s="1"/>
      <c r="M532" s="1"/>
      <c r="N532" s="1"/>
      <c r="O532" s="1"/>
      <c r="P532" s="1"/>
      <c r="Q532" s="1"/>
    </row>
    <row r="533" spans="9:17" ht="15.75" customHeight="1">
      <c r="I533" s="1"/>
      <c r="J533" s="1"/>
      <c r="M533" s="1"/>
      <c r="N533" s="1"/>
      <c r="O533" s="1"/>
      <c r="P533" s="1"/>
      <c r="Q533" s="1"/>
    </row>
    <row r="534" spans="9:17" ht="15.75" customHeight="1">
      <c r="I534" s="1"/>
      <c r="J534" s="1"/>
      <c r="M534" s="1"/>
      <c r="N534" s="1"/>
      <c r="O534" s="1"/>
      <c r="P534" s="1"/>
      <c r="Q534" s="1"/>
    </row>
    <row r="535" spans="9:17" ht="15.75" customHeight="1">
      <c r="I535" s="1"/>
      <c r="J535" s="1"/>
      <c r="M535" s="1"/>
      <c r="N535" s="1"/>
      <c r="O535" s="1"/>
      <c r="P535" s="1"/>
      <c r="Q535" s="1"/>
    </row>
    <row r="536" spans="9:17" ht="15.75" customHeight="1">
      <c r="I536" s="1"/>
      <c r="J536" s="1"/>
      <c r="M536" s="1"/>
      <c r="N536" s="1"/>
      <c r="O536" s="1"/>
      <c r="P536" s="1"/>
      <c r="Q536" s="1"/>
    </row>
    <row r="537" spans="9:17" ht="15.75" customHeight="1">
      <c r="I537" s="1"/>
      <c r="J537" s="1"/>
      <c r="M537" s="1"/>
      <c r="N537" s="1"/>
      <c r="O537" s="1"/>
      <c r="P537" s="1"/>
      <c r="Q537" s="1"/>
    </row>
    <row r="538" spans="9:17" ht="15.75" customHeight="1">
      <c r="I538" s="1"/>
      <c r="J538" s="1"/>
      <c r="M538" s="1"/>
      <c r="N538" s="1"/>
      <c r="O538" s="1"/>
      <c r="P538" s="1"/>
      <c r="Q538" s="1"/>
    </row>
    <row r="539" spans="9:17" ht="15.75" customHeight="1">
      <c r="I539" s="1"/>
      <c r="J539" s="1"/>
      <c r="M539" s="1"/>
      <c r="N539" s="1"/>
      <c r="O539" s="1"/>
      <c r="P539" s="1"/>
      <c r="Q539" s="1"/>
    </row>
    <row r="540" spans="9:17" ht="15.75" customHeight="1">
      <c r="I540" s="1"/>
      <c r="J540" s="1"/>
      <c r="M540" s="1"/>
      <c r="N540" s="1"/>
      <c r="O540" s="1"/>
      <c r="P540" s="1"/>
      <c r="Q540" s="1"/>
    </row>
    <row r="541" spans="9:17" ht="15.75" customHeight="1">
      <c r="I541" s="1"/>
      <c r="J541" s="1"/>
      <c r="M541" s="1"/>
      <c r="N541" s="1"/>
      <c r="O541" s="1"/>
      <c r="P541" s="1"/>
      <c r="Q541" s="1"/>
    </row>
    <row r="542" spans="9:17" ht="15.75" customHeight="1">
      <c r="I542" s="1"/>
      <c r="J542" s="1"/>
      <c r="M542" s="1"/>
      <c r="N542" s="1"/>
      <c r="O542" s="1"/>
      <c r="P542" s="1"/>
      <c r="Q542" s="1"/>
    </row>
    <row r="543" spans="9:17" ht="15.75" customHeight="1">
      <c r="I543" s="1"/>
      <c r="J543" s="1"/>
      <c r="M543" s="1"/>
      <c r="N543" s="1"/>
      <c r="O543" s="1"/>
      <c r="P543" s="1"/>
      <c r="Q543" s="1"/>
    </row>
    <row r="544" spans="9:17" ht="15.75" customHeight="1">
      <c r="I544" s="1"/>
      <c r="J544" s="1"/>
      <c r="M544" s="1"/>
      <c r="N544" s="1"/>
      <c r="O544" s="1"/>
      <c r="P544" s="1"/>
      <c r="Q544" s="1"/>
    </row>
    <row r="545" spans="9:17" ht="15.75" customHeight="1">
      <c r="I545" s="1"/>
      <c r="J545" s="1"/>
      <c r="M545" s="1"/>
      <c r="N545" s="1"/>
      <c r="O545" s="1"/>
      <c r="P545" s="1"/>
      <c r="Q545" s="1"/>
    </row>
    <row r="546" spans="9:17" ht="15.75" customHeight="1">
      <c r="I546" s="1"/>
      <c r="J546" s="1"/>
      <c r="M546" s="1"/>
      <c r="N546" s="1"/>
      <c r="O546" s="1"/>
      <c r="P546" s="1"/>
      <c r="Q546" s="1"/>
    </row>
    <row r="547" spans="9:17" ht="15.75" customHeight="1">
      <c r="I547" s="1"/>
      <c r="J547" s="1"/>
      <c r="M547" s="1"/>
      <c r="N547" s="1"/>
      <c r="O547" s="1"/>
      <c r="P547" s="1"/>
      <c r="Q547" s="1"/>
    </row>
    <row r="548" spans="9:17" ht="15.75" customHeight="1">
      <c r="I548" s="1"/>
      <c r="J548" s="1"/>
      <c r="M548" s="1"/>
      <c r="N548" s="1"/>
      <c r="O548" s="1"/>
      <c r="P548" s="1"/>
      <c r="Q548" s="1"/>
    </row>
    <row r="549" spans="9:17" ht="15.75" customHeight="1">
      <c r="I549" s="1"/>
      <c r="J549" s="1"/>
      <c r="M549" s="1"/>
      <c r="N549" s="1"/>
      <c r="O549" s="1"/>
      <c r="P549" s="1"/>
      <c r="Q549" s="1"/>
    </row>
    <row r="550" spans="9:17" ht="15.75" customHeight="1">
      <c r="I550" s="1"/>
      <c r="J550" s="1"/>
      <c r="M550" s="1"/>
      <c r="N550" s="1"/>
      <c r="O550" s="1"/>
      <c r="P550" s="1"/>
      <c r="Q550" s="1"/>
    </row>
    <row r="551" spans="9:17" ht="15.75" customHeight="1">
      <c r="I551" s="1"/>
      <c r="J551" s="1"/>
      <c r="M551" s="1"/>
      <c r="N551" s="1"/>
      <c r="O551" s="1"/>
      <c r="P551" s="1"/>
      <c r="Q551" s="1"/>
    </row>
    <row r="552" spans="9:17" ht="15.75" customHeight="1">
      <c r="I552" s="1"/>
      <c r="J552" s="1"/>
      <c r="M552" s="1"/>
      <c r="N552" s="1"/>
      <c r="O552" s="1"/>
      <c r="P552" s="1"/>
      <c r="Q552" s="1"/>
    </row>
    <row r="553" spans="9:17" ht="15.75" customHeight="1">
      <c r="I553" s="1"/>
      <c r="J553" s="1"/>
      <c r="M553" s="1"/>
      <c r="N553" s="1"/>
      <c r="O553" s="1"/>
      <c r="P553" s="1"/>
      <c r="Q553" s="1"/>
    </row>
    <row r="554" spans="9:17" ht="15.75" customHeight="1">
      <c r="I554" s="1"/>
      <c r="J554" s="1"/>
      <c r="M554" s="1"/>
      <c r="N554" s="1"/>
      <c r="O554" s="1"/>
      <c r="P554" s="1"/>
      <c r="Q554" s="1"/>
    </row>
    <row r="555" spans="9:17" ht="15.75" customHeight="1">
      <c r="I555" s="1"/>
      <c r="J555" s="1"/>
      <c r="M555" s="1"/>
      <c r="N555" s="1"/>
      <c r="O555" s="1"/>
      <c r="P555" s="1"/>
      <c r="Q555" s="1"/>
    </row>
    <row r="556" spans="9:17" ht="15.75" customHeight="1">
      <c r="I556" s="1"/>
      <c r="J556" s="1"/>
      <c r="M556" s="1"/>
      <c r="N556" s="1"/>
      <c r="O556" s="1"/>
      <c r="P556" s="1"/>
      <c r="Q556" s="1"/>
    </row>
    <row r="557" spans="9:17" ht="15.75" customHeight="1">
      <c r="I557" s="1"/>
      <c r="J557" s="1"/>
      <c r="M557" s="1"/>
      <c r="N557" s="1"/>
      <c r="O557" s="1"/>
      <c r="P557" s="1"/>
      <c r="Q557" s="1"/>
    </row>
    <row r="558" spans="9:17" ht="15.75" customHeight="1">
      <c r="I558" s="1"/>
      <c r="J558" s="1"/>
      <c r="M558" s="1"/>
      <c r="N558" s="1"/>
      <c r="O558" s="1"/>
      <c r="P558" s="1"/>
      <c r="Q558" s="1"/>
    </row>
    <row r="559" spans="9:17" ht="15.75" customHeight="1">
      <c r="I559" s="1"/>
      <c r="J559" s="1"/>
      <c r="M559" s="1"/>
      <c r="N559" s="1"/>
      <c r="O559" s="1"/>
      <c r="P559" s="1"/>
      <c r="Q559" s="1"/>
    </row>
    <row r="560" spans="9:17" ht="15.75" customHeight="1">
      <c r="I560" s="1"/>
      <c r="J560" s="1"/>
      <c r="M560" s="1"/>
      <c r="N560" s="1"/>
      <c r="O560" s="1"/>
      <c r="P560" s="1"/>
      <c r="Q560" s="1"/>
    </row>
    <row r="561" spans="9:17" ht="15.75" customHeight="1">
      <c r="I561" s="1"/>
      <c r="J561" s="1"/>
      <c r="M561" s="1"/>
      <c r="N561" s="1"/>
      <c r="O561" s="1"/>
      <c r="P561" s="1"/>
      <c r="Q561" s="1"/>
    </row>
    <row r="562" spans="9:17" ht="15.75" customHeight="1">
      <c r="I562" s="1"/>
      <c r="J562" s="1"/>
      <c r="M562" s="1"/>
      <c r="N562" s="1"/>
      <c r="O562" s="1"/>
      <c r="P562" s="1"/>
      <c r="Q562" s="1"/>
    </row>
    <row r="563" spans="9:17" ht="15.75" customHeight="1">
      <c r="I563" s="1"/>
      <c r="J563" s="1"/>
      <c r="M563" s="1"/>
      <c r="N563" s="1"/>
      <c r="O563" s="1"/>
      <c r="P563" s="1"/>
      <c r="Q563" s="1"/>
    </row>
    <row r="564" spans="9:17" ht="15.75" customHeight="1">
      <c r="I564" s="1"/>
      <c r="J564" s="1"/>
      <c r="M564" s="1"/>
      <c r="N564" s="1"/>
      <c r="O564" s="1"/>
      <c r="P564" s="1"/>
      <c r="Q564" s="1"/>
    </row>
    <row r="565" spans="9:17" ht="15.75" customHeight="1">
      <c r="I565" s="1"/>
      <c r="J565" s="1"/>
      <c r="M565" s="1"/>
      <c r="N565" s="1"/>
      <c r="O565" s="1"/>
      <c r="P565" s="1"/>
      <c r="Q565" s="1"/>
    </row>
    <row r="566" spans="9:17" ht="15.75" customHeight="1">
      <c r="I566" s="1"/>
      <c r="J566" s="1"/>
      <c r="M566" s="1"/>
      <c r="N566" s="1"/>
      <c r="O566" s="1"/>
      <c r="P566" s="1"/>
      <c r="Q566" s="1"/>
    </row>
    <row r="567" spans="9:17" ht="15.75" customHeight="1">
      <c r="I567" s="1"/>
      <c r="J567" s="1"/>
      <c r="M567" s="1"/>
      <c r="N567" s="1"/>
      <c r="O567" s="1"/>
      <c r="P567" s="1"/>
      <c r="Q567" s="1"/>
    </row>
    <row r="568" spans="9:17" ht="15.75" customHeight="1">
      <c r="I568" s="1"/>
      <c r="J568" s="1"/>
      <c r="M568" s="1"/>
      <c r="N568" s="1"/>
      <c r="O568" s="1"/>
      <c r="P568" s="1"/>
      <c r="Q568" s="1"/>
    </row>
    <row r="569" spans="9:17" ht="15.75" customHeight="1">
      <c r="I569" s="1"/>
      <c r="J569" s="1"/>
      <c r="M569" s="1"/>
      <c r="N569" s="1"/>
      <c r="O569" s="1"/>
      <c r="P569" s="1"/>
      <c r="Q569" s="1"/>
    </row>
    <row r="570" spans="9:17" ht="15.75" customHeight="1">
      <c r="I570" s="1"/>
      <c r="J570" s="1"/>
      <c r="M570" s="1"/>
      <c r="N570" s="1"/>
      <c r="O570" s="1"/>
      <c r="P570" s="1"/>
      <c r="Q570" s="1"/>
    </row>
    <row r="571" spans="9:17" ht="15.75" customHeight="1">
      <c r="I571" s="1"/>
      <c r="J571" s="1"/>
      <c r="M571" s="1"/>
      <c r="N571" s="1"/>
      <c r="O571" s="1"/>
      <c r="P571" s="1"/>
      <c r="Q571" s="1"/>
    </row>
    <row r="572" spans="9:17" ht="15.75" customHeight="1">
      <c r="I572" s="1"/>
      <c r="J572" s="1"/>
      <c r="M572" s="1"/>
      <c r="N572" s="1"/>
      <c r="O572" s="1"/>
      <c r="P572" s="1"/>
      <c r="Q572" s="1"/>
    </row>
    <row r="573" spans="9:17" ht="15.75" customHeight="1">
      <c r="I573" s="1"/>
      <c r="J573" s="1"/>
      <c r="M573" s="1"/>
      <c r="N573" s="1"/>
      <c r="O573" s="1"/>
      <c r="P573" s="1"/>
      <c r="Q573" s="1"/>
    </row>
    <row r="574" spans="9:17" ht="15.75" customHeight="1">
      <c r="I574" s="1"/>
      <c r="J574" s="1"/>
      <c r="M574" s="1"/>
      <c r="N574" s="1"/>
      <c r="O574" s="1"/>
      <c r="P574" s="1"/>
      <c r="Q574" s="1"/>
    </row>
    <row r="575" spans="9:17" ht="15.75" customHeight="1">
      <c r="I575" s="1"/>
      <c r="J575" s="1"/>
      <c r="M575" s="1"/>
      <c r="N575" s="1"/>
      <c r="O575" s="1"/>
      <c r="P575" s="1"/>
      <c r="Q575" s="1"/>
    </row>
    <row r="576" spans="9:17" ht="15.75" customHeight="1">
      <c r="I576" s="1"/>
      <c r="J576" s="1"/>
      <c r="M576" s="1"/>
      <c r="N576" s="1"/>
      <c r="O576" s="1"/>
      <c r="P576" s="1"/>
      <c r="Q576" s="1"/>
    </row>
    <row r="577" spans="9:17" ht="15.75" customHeight="1">
      <c r="I577" s="1"/>
      <c r="J577" s="1"/>
      <c r="M577" s="1"/>
      <c r="N577" s="1"/>
      <c r="O577" s="1"/>
      <c r="P577" s="1"/>
      <c r="Q577" s="1"/>
    </row>
    <row r="578" spans="9:17" ht="15.75" customHeight="1">
      <c r="I578" s="1"/>
      <c r="J578" s="1"/>
      <c r="M578" s="1"/>
      <c r="N578" s="1"/>
      <c r="O578" s="1"/>
      <c r="P578" s="1"/>
      <c r="Q578" s="1"/>
    </row>
    <row r="579" spans="9:17" ht="15.75" customHeight="1">
      <c r="I579" s="1"/>
      <c r="J579" s="1"/>
      <c r="M579" s="1"/>
      <c r="N579" s="1"/>
      <c r="O579" s="1"/>
      <c r="P579" s="1"/>
      <c r="Q579" s="1"/>
    </row>
    <row r="580" spans="9:17" ht="15.75" customHeight="1">
      <c r="I580" s="1"/>
      <c r="J580" s="1"/>
      <c r="M580" s="1"/>
      <c r="N580" s="1"/>
      <c r="O580" s="1"/>
      <c r="P580" s="1"/>
      <c r="Q580" s="1"/>
    </row>
    <row r="581" spans="9:17" ht="15.75" customHeight="1">
      <c r="I581" s="1"/>
      <c r="J581" s="1"/>
      <c r="M581" s="1"/>
      <c r="N581" s="1"/>
      <c r="O581" s="1"/>
      <c r="P581" s="1"/>
      <c r="Q581" s="1"/>
    </row>
    <row r="582" spans="9:17" ht="15.75" customHeight="1">
      <c r="I582" s="1"/>
      <c r="J582" s="1"/>
      <c r="M582" s="1"/>
      <c r="N582" s="1"/>
      <c r="O582" s="1"/>
      <c r="P582" s="1"/>
      <c r="Q582" s="1"/>
    </row>
    <row r="583" spans="9:17" ht="15.75" customHeight="1">
      <c r="I583" s="1"/>
      <c r="J583" s="1"/>
      <c r="M583" s="1"/>
      <c r="N583" s="1"/>
      <c r="O583" s="1"/>
      <c r="P583" s="1"/>
      <c r="Q583" s="1"/>
    </row>
    <row r="584" spans="9:17" ht="15.75" customHeight="1">
      <c r="I584" s="1"/>
      <c r="J584" s="1"/>
      <c r="M584" s="1"/>
      <c r="N584" s="1"/>
      <c r="O584" s="1"/>
      <c r="P584" s="1"/>
      <c r="Q584" s="1"/>
    </row>
    <row r="585" spans="9:17" ht="15.75" customHeight="1">
      <c r="I585" s="1"/>
      <c r="J585" s="1"/>
      <c r="M585" s="1"/>
      <c r="N585" s="1"/>
      <c r="O585" s="1"/>
      <c r="P585" s="1"/>
      <c r="Q585" s="1"/>
    </row>
    <row r="586" spans="9:17" ht="15.75" customHeight="1">
      <c r="I586" s="1"/>
      <c r="J586" s="1"/>
      <c r="M586" s="1"/>
      <c r="N586" s="1"/>
      <c r="O586" s="1"/>
      <c r="P586" s="1"/>
      <c r="Q586" s="1"/>
    </row>
    <row r="587" spans="9:17" ht="15.75" customHeight="1">
      <c r="I587" s="1"/>
      <c r="J587" s="1"/>
      <c r="M587" s="1"/>
      <c r="N587" s="1"/>
      <c r="O587" s="1"/>
      <c r="P587" s="1"/>
      <c r="Q587" s="1"/>
    </row>
    <row r="588" spans="9:17" ht="15.75" customHeight="1">
      <c r="I588" s="1"/>
      <c r="J588" s="1"/>
      <c r="M588" s="1"/>
      <c r="N588" s="1"/>
      <c r="O588" s="1"/>
      <c r="P588" s="1"/>
      <c r="Q588" s="1"/>
    </row>
    <row r="589" spans="9:17" ht="15.75" customHeight="1">
      <c r="I589" s="1"/>
      <c r="J589" s="1"/>
      <c r="M589" s="1"/>
      <c r="N589" s="1"/>
      <c r="O589" s="1"/>
      <c r="P589" s="1"/>
      <c r="Q589" s="1"/>
    </row>
    <row r="590" spans="9:17" ht="15.75" customHeight="1">
      <c r="I590" s="1"/>
      <c r="J590" s="1"/>
      <c r="M590" s="1"/>
      <c r="N590" s="1"/>
      <c r="O590" s="1"/>
      <c r="P590" s="1"/>
      <c r="Q590" s="1"/>
    </row>
    <row r="591" spans="9:17" ht="15.75" customHeight="1">
      <c r="I591" s="1"/>
      <c r="J591" s="1"/>
      <c r="M591" s="1"/>
      <c r="N591" s="1"/>
      <c r="O591" s="1"/>
      <c r="P591" s="1"/>
      <c r="Q591" s="1"/>
    </row>
    <row r="592" spans="9:17" ht="15.75" customHeight="1">
      <c r="I592" s="1"/>
      <c r="J592" s="1"/>
      <c r="M592" s="1"/>
      <c r="N592" s="1"/>
      <c r="O592" s="1"/>
      <c r="P592" s="1"/>
      <c r="Q592" s="1"/>
    </row>
    <row r="593" spans="9:17" ht="15.75" customHeight="1">
      <c r="I593" s="1"/>
      <c r="J593" s="1"/>
      <c r="M593" s="1"/>
      <c r="N593" s="1"/>
      <c r="O593" s="1"/>
      <c r="P593" s="1"/>
      <c r="Q593" s="1"/>
    </row>
    <row r="594" spans="9:17" ht="15.75" customHeight="1">
      <c r="I594" s="1"/>
      <c r="J594" s="1"/>
      <c r="M594" s="1"/>
      <c r="N594" s="1"/>
      <c r="O594" s="1"/>
      <c r="P594" s="1"/>
      <c r="Q594" s="1"/>
    </row>
    <row r="595" spans="9:17" ht="15.75" customHeight="1">
      <c r="I595" s="1"/>
      <c r="J595" s="1"/>
      <c r="M595" s="1"/>
      <c r="N595" s="1"/>
      <c r="O595" s="1"/>
      <c r="P595" s="1"/>
      <c r="Q595" s="1"/>
    </row>
    <row r="596" spans="9:17" ht="15.75" customHeight="1">
      <c r="I596" s="1"/>
      <c r="J596" s="1"/>
      <c r="M596" s="1"/>
      <c r="N596" s="1"/>
      <c r="O596" s="1"/>
      <c r="P596" s="1"/>
      <c r="Q596" s="1"/>
    </row>
    <row r="597" spans="9:17" ht="15.75" customHeight="1">
      <c r="I597" s="1"/>
      <c r="J597" s="1"/>
      <c r="M597" s="1"/>
      <c r="N597" s="1"/>
      <c r="O597" s="1"/>
      <c r="P597" s="1"/>
      <c r="Q597" s="1"/>
    </row>
    <row r="598" spans="9:17" ht="15.75" customHeight="1">
      <c r="I598" s="1"/>
      <c r="J598" s="1"/>
      <c r="M598" s="1"/>
      <c r="N598" s="1"/>
      <c r="O598" s="1"/>
      <c r="P598" s="1"/>
      <c r="Q598" s="1"/>
    </row>
    <row r="599" spans="9:17" ht="15.75" customHeight="1">
      <c r="I599" s="1"/>
      <c r="J599" s="1"/>
      <c r="M599" s="1"/>
      <c r="N599" s="1"/>
      <c r="O599" s="1"/>
      <c r="P599" s="1"/>
      <c r="Q599" s="1"/>
    </row>
    <row r="600" spans="9:17" ht="15.75" customHeight="1">
      <c r="I600" s="1"/>
      <c r="J600" s="1"/>
      <c r="M600" s="1"/>
      <c r="N600" s="1"/>
      <c r="O600" s="1"/>
      <c r="P600" s="1"/>
      <c r="Q600" s="1"/>
    </row>
    <row r="601" spans="9:17" ht="15.75" customHeight="1">
      <c r="I601" s="1"/>
      <c r="J601" s="1"/>
      <c r="M601" s="1"/>
      <c r="N601" s="1"/>
      <c r="O601" s="1"/>
      <c r="P601" s="1"/>
      <c r="Q601" s="1"/>
    </row>
    <row r="602" spans="9:17" ht="15.75" customHeight="1">
      <c r="I602" s="1"/>
      <c r="J602" s="1"/>
      <c r="M602" s="1"/>
      <c r="N602" s="1"/>
      <c r="O602" s="1"/>
      <c r="P602" s="1"/>
      <c r="Q602" s="1"/>
    </row>
    <row r="603" spans="9:17" ht="15.75" customHeight="1">
      <c r="I603" s="1"/>
      <c r="J603" s="1"/>
      <c r="M603" s="1"/>
      <c r="N603" s="1"/>
      <c r="O603" s="1"/>
      <c r="P603" s="1"/>
      <c r="Q603" s="1"/>
    </row>
    <row r="604" spans="9:17" ht="15.75" customHeight="1">
      <c r="I604" s="1"/>
      <c r="J604" s="1"/>
      <c r="M604" s="1"/>
      <c r="N604" s="1"/>
      <c r="O604" s="1"/>
      <c r="P604" s="1"/>
      <c r="Q604" s="1"/>
    </row>
    <row r="605" spans="9:17" ht="15.75" customHeight="1">
      <c r="I605" s="1"/>
      <c r="J605" s="1"/>
      <c r="M605" s="1"/>
      <c r="N605" s="1"/>
      <c r="O605" s="1"/>
      <c r="P605" s="1"/>
      <c r="Q605" s="1"/>
    </row>
    <row r="606" spans="9:17" ht="15.75" customHeight="1">
      <c r="I606" s="1"/>
      <c r="J606" s="1"/>
      <c r="M606" s="1"/>
      <c r="N606" s="1"/>
      <c r="O606" s="1"/>
      <c r="P606" s="1"/>
      <c r="Q606" s="1"/>
    </row>
    <row r="607" spans="9:17" ht="15.75" customHeight="1">
      <c r="I607" s="1"/>
      <c r="J607" s="1"/>
      <c r="M607" s="1"/>
      <c r="N607" s="1"/>
      <c r="O607" s="1"/>
      <c r="P607" s="1"/>
      <c r="Q607" s="1"/>
    </row>
    <row r="608" spans="9:17" ht="15.75" customHeight="1">
      <c r="I608" s="1"/>
      <c r="J608" s="1"/>
      <c r="M608" s="1"/>
      <c r="N608" s="1"/>
      <c r="O608" s="1"/>
      <c r="P608" s="1"/>
      <c r="Q608" s="1"/>
    </row>
    <row r="609" spans="9:17" ht="15.75" customHeight="1">
      <c r="I609" s="1"/>
      <c r="J609" s="1"/>
      <c r="M609" s="1"/>
      <c r="N609" s="1"/>
      <c r="O609" s="1"/>
      <c r="P609" s="1"/>
      <c r="Q609" s="1"/>
    </row>
    <row r="610" spans="9:17" ht="15.75" customHeight="1">
      <c r="I610" s="1"/>
      <c r="J610" s="1"/>
      <c r="M610" s="1"/>
      <c r="N610" s="1"/>
      <c r="O610" s="1"/>
      <c r="P610" s="1"/>
      <c r="Q610" s="1"/>
    </row>
    <row r="611" spans="9:17" ht="15.75" customHeight="1">
      <c r="I611" s="1"/>
      <c r="J611" s="1"/>
      <c r="M611" s="1"/>
      <c r="N611" s="1"/>
      <c r="O611" s="1"/>
      <c r="P611" s="1"/>
      <c r="Q611" s="1"/>
    </row>
    <row r="612" spans="9:17" ht="15.75" customHeight="1">
      <c r="I612" s="1"/>
      <c r="J612" s="1"/>
      <c r="M612" s="1"/>
      <c r="N612" s="1"/>
      <c r="O612" s="1"/>
      <c r="P612" s="1"/>
      <c r="Q612" s="1"/>
    </row>
    <row r="613" spans="9:17" ht="15.75" customHeight="1">
      <c r="I613" s="1"/>
      <c r="J613" s="1"/>
      <c r="M613" s="1"/>
      <c r="N613" s="1"/>
      <c r="O613" s="1"/>
      <c r="P613" s="1"/>
      <c r="Q613" s="1"/>
    </row>
    <row r="614" spans="9:17" ht="15.75" customHeight="1">
      <c r="I614" s="1"/>
      <c r="J614" s="1"/>
      <c r="M614" s="1"/>
      <c r="N614" s="1"/>
      <c r="O614" s="1"/>
      <c r="P614" s="1"/>
      <c r="Q614" s="1"/>
    </row>
    <row r="615" spans="9:17" ht="15.75" customHeight="1">
      <c r="I615" s="1"/>
      <c r="J615" s="1"/>
      <c r="M615" s="1"/>
      <c r="N615" s="1"/>
      <c r="O615" s="1"/>
      <c r="P615" s="1"/>
      <c r="Q615" s="1"/>
    </row>
    <row r="616" spans="9:17" ht="15.75" customHeight="1">
      <c r="I616" s="1"/>
      <c r="J616" s="1"/>
      <c r="M616" s="1"/>
      <c r="N616" s="1"/>
      <c r="O616" s="1"/>
      <c r="P616" s="1"/>
      <c r="Q616" s="1"/>
    </row>
    <row r="617" spans="9:17" ht="15.75" customHeight="1">
      <c r="I617" s="1"/>
      <c r="J617" s="1"/>
      <c r="M617" s="1"/>
      <c r="N617" s="1"/>
      <c r="O617" s="1"/>
      <c r="P617" s="1"/>
      <c r="Q617" s="1"/>
    </row>
    <row r="618" spans="9:17" ht="15.75" customHeight="1">
      <c r="I618" s="1"/>
      <c r="J618" s="1"/>
      <c r="M618" s="1"/>
      <c r="N618" s="1"/>
      <c r="O618" s="1"/>
      <c r="P618" s="1"/>
      <c r="Q618" s="1"/>
    </row>
    <row r="619" spans="9:17" ht="15.75" customHeight="1">
      <c r="I619" s="1"/>
      <c r="J619" s="1"/>
      <c r="M619" s="1"/>
      <c r="N619" s="1"/>
      <c r="O619" s="1"/>
      <c r="P619" s="1"/>
      <c r="Q619" s="1"/>
    </row>
    <row r="620" spans="9:17" ht="15.75" customHeight="1">
      <c r="I620" s="1"/>
      <c r="J620" s="1"/>
      <c r="M620" s="1"/>
      <c r="N620" s="1"/>
      <c r="O620" s="1"/>
      <c r="P620" s="1"/>
      <c r="Q620" s="1"/>
    </row>
    <row r="621" spans="9:17" ht="15.75" customHeight="1">
      <c r="I621" s="1"/>
      <c r="J621" s="1"/>
      <c r="M621" s="1"/>
      <c r="N621" s="1"/>
      <c r="O621" s="1"/>
      <c r="P621" s="1"/>
      <c r="Q621" s="1"/>
    </row>
    <row r="622" spans="9:17" ht="15.75" customHeight="1">
      <c r="I622" s="1"/>
      <c r="J622" s="1"/>
      <c r="M622" s="1"/>
      <c r="N622" s="1"/>
      <c r="O622" s="1"/>
      <c r="P622" s="1"/>
      <c r="Q622" s="1"/>
    </row>
    <row r="623" spans="9:17" ht="15.75" customHeight="1">
      <c r="I623" s="1"/>
      <c r="J623" s="1"/>
      <c r="M623" s="1"/>
      <c r="N623" s="1"/>
      <c r="O623" s="1"/>
      <c r="P623" s="1"/>
      <c r="Q623" s="1"/>
    </row>
    <row r="624" spans="9:17" ht="15.75" customHeight="1">
      <c r="I624" s="1"/>
      <c r="J624" s="1"/>
      <c r="M624" s="1"/>
      <c r="N624" s="1"/>
      <c r="O624" s="1"/>
      <c r="P624" s="1"/>
      <c r="Q624" s="1"/>
    </row>
    <row r="625" spans="9:17" ht="15.75" customHeight="1">
      <c r="I625" s="1"/>
      <c r="J625" s="1"/>
      <c r="M625" s="1"/>
      <c r="N625" s="1"/>
      <c r="O625" s="1"/>
      <c r="P625" s="1"/>
      <c r="Q625" s="1"/>
    </row>
    <row r="626" spans="9:17" ht="15.75" customHeight="1">
      <c r="I626" s="1"/>
      <c r="J626" s="1"/>
      <c r="M626" s="1"/>
      <c r="N626" s="1"/>
      <c r="O626" s="1"/>
      <c r="P626" s="1"/>
      <c r="Q626" s="1"/>
    </row>
    <row r="627" spans="9:17" ht="15.75" customHeight="1">
      <c r="I627" s="1"/>
      <c r="J627" s="1"/>
      <c r="M627" s="1"/>
      <c r="N627" s="1"/>
      <c r="O627" s="1"/>
      <c r="P627" s="1"/>
      <c r="Q627" s="1"/>
    </row>
    <row r="628" spans="9:17" ht="15.75" customHeight="1">
      <c r="I628" s="1"/>
      <c r="J628" s="1"/>
      <c r="M628" s="1"/>
      <c r="N628" s="1"/>
      <c r="O628" s="1"/>
      <c r="P628" s="1"/>
      <c r="Q628" s="1"/>
    </row>
    <row r="629" spans="9:17" ht="15.75" customHeight="1">
      <c r="I629" s="1"/>
      <c r="J629" s="1"/>
      <c r="M629" s="1"/>
      <c r="N629" s="1"/>
      <c r="O629" s="1"/>
      <c r="P629" s="1"/>
      <c r="Q629" s="1"/>
    </row>
    <row r="630" spans="9:17" ht="15.75" customHeight="1">
      <c r="I630" s="1"/>
      <c r="J630" s="1"/>
      <c r="M630" s="1"/>
      <c r="N630" s="1"/>
      <c r="O630" s="1"/>
      <c r="P630" s="1"/>
      <c r="Q630" s="1"/>
    </row>
    <row r="631" spans="9:17" ht="15.75" customHeight="1">
      <c r="I631" s="1"/>
      <c r="J631" s="1"/>
      <c r="M631" s="1"/>
      <c r="N631" s="1"/>
      <c r="O631" s="1"/>
      <c r="P631" s="1"/>
      <c r="Q631" s="1"/>
    </row>
    <row r="632" spans="9:17" ht="15.75" customHeight="1">
      <c r="I632" s="1"/>
      <c r="J632" s="1"/>
      <c r="M632" s="1"/>
      <c r="N632" s="1"/>
      <c r="O632" s="1"/>
      <c r="P632" s="1"/>
      <c r="Q632" s="1"/>
    </row>
    <row r="633" spans="9:17" ht="15.75" customHeight="1">
      <c r="I633" s="1"/>
      <c r="J633" s="1"/>
      <c r="M633" s="1"/>
      <c r="N633" s="1"/>
      <c r="O633" s="1"/>
      <c r="P633" s="1"/>
      <c r="Q633" s="1"/>
    </row>
    <row r="634" spans="9:17" ht="15.75" customHeight="1">
      <c r="I634" s="1"/>
      <c r="J634" s="1"/>
      <c r="M634" s="1"/>
      <c r="N634" s="1"/>
      <c r="O634" s="1"/>
      <c r="P634" s="1"/>
      <c r="Q634" s="1"/>
    </row>
    <row r="635" spans="9:17" ht="15.75" customHeight="1">
      <c r="I635" s="1"/>
      <c r="J635" s="1"/>
      <c r="M635" s="1"/>
      <c r="N635" s="1"/>
      <c r="O635" s="1"/>
      <c r="P635" s="1"/>
      <c r="Q635" s="1"/>
    </row>
    <row r="636" spans="9:17" ht="15.75" customHeight="1">
      <c r="I636" s="1"/>
      <c r="J636" s="1"/>
      <c r="M636" s="1"/>
      <c r="N636" s="1"/>
      <c r="O636" s="1"/>
      <c r="P636" s="1"/>
      <c r="Q636" s="1"/>
    </row>
    <row r="637" spans="9:17" ht="15.75" customHeight="1">
      <c r="I637" s="1"/>
      <c r="J637" s="1"/>
      <c r="M637" s="1"/>
      <c r="N637" s="1"/>
      <c r="O637" s="1"/>
      <c r="P637" s="1"/>
      <c r="Q637" s="1"/>
    </row>
    <row r="638" spans="9:17" ht="15.75" customHeight="1">
      <c r="I638" s="1"/>
      <c r="J638" s="1"/>
      <c r="M638" s="1"/>
      <c r="N638" s="1"/>
      <c r="O638" s="1"/>
      <c r="P638" s="1"/>
      <c r="Q638" s="1"/>
    </row>
    <row r="639" spans="9:17" ht="15.75" customHeight="1">
      <c r="I639" s="1"/>
      <c r="J639" s="1"/>
      <c r="M639" s="1"/>
      <c r="N639" s="1"/>
      <c r="O639" s="1"/>
      <c r="P639" s="1"/>
      <c r="Q639" s="1"/>
    </row>
    <row r="640" spans="9:17" ht="15.75" customHeight="1">
      <c r="I640" s="1"/>
      <c r="J640" s="1"/>
      <c r="M640" s="1"/>
      <c r="N640" s="1"/>
      <c r="O640" s="1"/>
      <c r="P640" s="1"/>
      <c r="Q640" s="1"/>
    </row>
    <row r="641" spans="9:17" ht="15.75" customHeight="1">
      <c r="I641" s="1"/>
      <c r="J641" s="1"/>
      <c r="M641" s="1"/>
      <c r="N641" s="1"/>
      <c r="O641" s="1"/>
      <c r="P641" s="1"/>
      <c r="Q641" s="1"/>
    </row>
    <row r="642" spans="9:17" ht="15.75" customHeight="1">
      <c r="I642" s="1"/>
      <c r="J642" s="1"/>
      <c r="M642" s="1"/>
      <c r="N642" s="1"/>
      <c r="O642" s="1"/>
      <c r="P642" s="1"/>
      <c r="Q642" s="1"/>
    </row>
    <row r="643" spans="9:17" ht="15.75" customHeight="1">
      <c r="I643" s="1"/>
      <c r="J643" s="1"/>
      <c r="M643" s="1"/>
      <c r="N643" s="1"/>
      <c r="O643" s="1"/>
      <c r="P643" s="1"/>
      <c r="Q643" s="1"/>
    </row>
    <row r="644" spans="9:17" ht="15.75" customHeight="1">
      <c r="I644" s="1"/>
      <c r="J644" s="1"/>
      <c r="M644" s="1"/>
      <c r="N644" s="1"/>
      <c r="O644" s="1"/>
      <c r="P644" s="1"/>
      <c r="Q644" s="1"/>
    </row>
    <row r="645" spans="9:17" ht="15.75" customHeight="1">
      <c r="I645" s="1"/>
      <c r="J645" s="1"/>
      <c r="M645" s="1"/>
      <c r="N645" s="1"/>
      <c r="O645" s="1"/>
      <c r="P645" s="1"/>
      <c r="Q645" s="1"/>
    </row>
    <row r="646" spans="9:17" ht="15.75" customHeight="1">
      <c r="I646" s="1"/>
      <c r="J646" s="1"/>
      <c r="M646" s="1"/>
      <c r="N646" s="1"/>
      <c r="O646" s="1"/>
      <c r="P646" s="1"/>
      <c r="Q646" s="1"/>
    </row>
    <row r="647" spans="9:17" ht="15.75" customHeight="1">
      <c r="I647" s="1"/>
      <c r="J647" s="1"/>
      <c r="M647" s="1"/>
      <c r="N647" s="1"/>
      <c r="O647" s="1"/>
      <c r="P647" s="1"/>
      <c r="Q647" s="1"/>
    </row>
    <row r="648" spans="9:17" ht="15.75" customHeight="1">
      <c r="I648" s="1"/>
      <c r="J648" s="1"/>
      <c r="M648" s="1"/>
      <c r="N648" s="1"/>
      <c r="O648" s="1"/>
      <c r="P648" s="1"/>
      <c r="Q648" s="1"/>
    </row>
    <row r="649" spans="9:17" ht="15.75" customHeight="1">
      <c r="I649" s="1"/>
      <c r="J649" s="1"/>
      <c r="M649" s="1"/>
      <c r="N649" s="1"/>
      <c r="O649" s="1"/>
      <c r="P649" s="1"/>
      <c r="Q649" s="1"/>
    </row>
    <row r="650" spans="9:17" ht="15.75" customHeight="1">
      <c r="I650" s="1"/>
      <c r="J650" s="1"/>
      <c r="M650" s="1"/>
      <c r="N650" s="1"/>
      <c r="O650" s="1"/>
      <c r="P650" s="1"/>
      <c r="Q650" s="1"/>
    </row>
    <row r="651" spans="9:17" ht="15.75" customHeight="1">
      <c r="I651" s="1"/>
      <c r="J651" s="1"/>
      <c r="M651" s="1"/>
      <c r="N651" s="1"/>
      <c r="O651" s="1"/>
      <c r="P651" s="1"/>
      <c r="Q651" s="1"/>
    </row>
    <row r="652" spans="9:17" ht="15.75" customHeight="1">
      <c r="I652" s="1"/>
      <c r="J652" s="1"/>
      <c r="M652" s="1"/>
      <c r="N652" s="1"/>
      <c r="O652" s="1"/>
      <c r="P652" s="1"/>
      <c r="Q652" s="1"/>
    </row>
    <row r="653" spans="9:17" ht="15.75" customHeight="1">
      <c r="I653" s="1"/>
      <c r="J653" s="1"/>
      <c r="M653" s="1"/>
      <c r="N653" s="1"/>
      <c r="O653" s="1"/>
      <c r="P653" s="1"/>
      <c r="Q653" s="1"/>
    </row>
    <row r="654" spans="9:17" ht="15.75" customHeight="1">
      <c r="I654" s="1"/>
      <c r="J654" s="1"/>
      <c r="M654" s="1"/>
      <c r="N654" s="1"/>
      <c r="O654" s="1"/>
      <c r="P654" s="1"/>
      <c r="Q654" s="1"/>
    </row>
    <row r="655" spans="9:17" ht="15.75" customHeight="1">
      <c r="I655" s="1"/>
      <c r="J655" s="1"/>
      <c r="M655" s="1"/>
      <c r="N655" s="1"/>
      <c r="O655" s="1"/>
      <c r="P655" s="1"/>
      <c r="Q655" s="1"/>
    </row>
    <row r="656" spans="9:17" ht="15.75" customHeight="1">
      <c r="I656" s="1"/>
      <c r="J656" s="1"/>
      <c r="M656" s="1"/>
      <c r="N656" s="1"/>
      <c r="O656" s="1"/>
      <c r="P656" s="1"/>
      <c r="Q656" s="1"/>
    </row>
    <row r="657" spans="9:17" ht="15.75" customHeight="1">
      <c r="I657" s="1"/>
      <c r="J657" s="1"/>
      <c r="M657" s="1"/>
      <c r="N657" s="1"/>
      <c r="O657" s="1"/>
      <c r="P657" s="1"/>
      <c r="Q657" s="1"/>
    </row>
    <row r="658" spans="9:17" ht="15.75" customHeight="1">
      <c r="I658" s="1"/>
      <c r="J658" s="1"/>
      <c r="M658" s="1"/>
      <c r="N658" s="1"/>
      <c r="O658" s="1"/>
      <c r="P658" s="1"/>
      <c r="Q658" s="1"/>
    </row>
    <row r="659" spans="9:17" ht="15.75" customHeight="1">
      <c r="I659" s="1"/>
      <c r="J659" s="1"/>
      <c r="M659" s="1"/>
      <c r="N659" s="1"/>
      <c r="O659" s="1"/>
      <c r="P659" s="1"/>
      <c r="Q659" s="1"/>
    </row>
    <row r="660" spans="9:17" ht="15.75" customHeight="1">
      <c r="I660" s="1"/>
      <c r="J660" s="1"/>
      <c r="M660" s="1"/>
      <c r="N660" s="1"/>
      <c r="O660" s="1"/>
      <c r="P660" s="1"/>
      <c r="Q660" s="1"/>
    </row>
    <row r="661" spans="9:17" ht="15.75" customHeight="1">
      <c r="I661" s="1"/>
      <c r="J661" s="1"/>
      <c r="M661" s="1"/>
      <c r="N661" s="1"/>
      <c r="O661" s="1"/>
      <c r="P661" s="1"/>
      <c r="Q661" s="1"/>
    </row>
    <row r="662" spans="9:17" ht="15.75" customHeight="1">
      <c r="I662" s="1"/>
      <c r="J662" s="1"/>
      <c r="M662" s="1"/>
      <c r="N662" s="1"/>
      <c r="O662" s="1"/>
      <c r="P662" s="1"/>
      <c r="Q662" s="1"/>
    </row>
    <row r="663" spans="9:17" ht="15.75" customHeight="1">
      <c r="I663" s="1"/>
      <c r="J663" s="1"/>
      <c r="M663" s="1"/>
      <c r="N663" s="1"/>
      <c r="O663" s="1"/>
      <c r="P663" s="1"/>
      <c r="Q663" s="1"/>
    </row>
    <row r="664" spans="9:17" ht="15.75" customHeight="1">
      <c r="I664" s="1"/>
      <c r="J664" s="1"/>
      <c r="M664" s="1"/>
      <c r="N664" s="1"/>
      <c r="O664" s="1"/>
      <c r="P664" s="1"/>
      <c r="Q664" s="1"/>
    </row>
    <row r="665" spans="9:17" ht="15.75" customHeight="1">
      <c r="I665" s="1"/>
      <c r="J665" s="1"/>
      <c r="M665" s="1"/>
      <c r="N665" s="1"/>
      <c r="O665" s="1"/>
      <c r="P665" s="1"/>
      <c r="Q665" s="1"/>
    </row>
    <row r="666" spans="9:17" ht="15.75" customHeight="1">
      <c r="I666" s="1"/>
      <c r="J666" s="1"/>
      <c r="M666" s="1"/>
      <c r="N666" s="1"/>
      <c r="O666" s="1"/>
      <c r="P666" s="1"/>
      <c r="Q666" s="1"/>
    </row>
    <row r="667" spans="9:17" ht="15.75" customHeight="1">
      <c r="I667" s="1"/>
      <c r="J667" s="1"/>
      <c r="M667" s="1"/>
      <c r="N667" s="1"/>
      <c r="O667" s="1"/>
      <c r="P667" s="1"/>
      <c r="Q667" s="1"/>
    </row>
    <row r="668" spans="9:17" ht="15.75" customHeight="1">
      <c r="I668" s="1"/>
      <c r="J668" s="1"/>
      <c r="M668" s="1"/>
      <c r="N668" s="1"/>
      <c r="O668" s="1"/>
      <c r="P668" s="1"/>
      <c r="Q668" s="1"/>
    </row>
    <row r="669" spans="9:17" ht="15.75" customHeight="1">
      <c r="I669" s="1"/>
      <c r="J669" s="1"/>
      <c r="M669" s="1"/>
      <c r="N669" s="1"/>
      <c r="O669" s="1"/>
      <c r="P669" s="1"/>
      <c r="Q669" s="1"/>
    </row>
    <row r="670" spans="9:17" ht="15.75" customHeight="1">
      <c r="I670" s="1"/>
      <c r="J670" s="1"/>
      <c r="M670" s="1"/>
      <c r="N670" s="1"/>
      <c r="O670" s="1"/>
      <c r="P670" s="1"/>
      <c r="Q670" s="1"/>
    </row>
    <row r="671" spans="9:17" ht="15.75" customHeight="1">
      <c r="I671" s="1"/>
      <c r="J671" s="1"/>
      <c r="M671" s="1"/>
      <c r="N671" s="1"/>
      <c r="O671" s="1"/>
      <c r="P671" s="1"/>
      <c r="Q671" s="1"/>
    </row>
    <row r="672" spans="9:17" ht="15.75" customHeight="1">
      <c r="I672" s="1"/>
      <c r="J672" s="1"/>
      <c r="M672" s="1"/>
      <c r="N672" s="1"/>
      <c r="O672" s="1"/>
      <c r="P672" s="1"/>
      <c r="Q672" s="1"/>
    </row>
    <row r="673" spans="9:17" ht="15.75" customHeight="1">
      <c r="I673" s="1"/>
      <c r="J673" s="1"/>
      <c r="M673" s="1"/>
      <c r="N673" s="1"/>
      <c r="O673" s="1"/>
      <c r="P673" s="1"/>
      <c r="Q673" s="1"/>
    </row>
    <row r="674" spans="9:17" ht="15.75" customHeight="1">
      <c r="I674" s="1"/>
      <c r="J674" s="1"/>
      <c r="M674" s="1"/>
      <c r="N674" s="1"/>
      <c r="O674" s="1"/>
      <c r="P674" s="1"/>
      <c r="Q674" s="1"/>
    </row>
    <row r="675" spans="9:17" ht="15.75" customHeight="1">
      <c r="I675" s="1"/>
      <c r="J675" s="1"/>
      <c r="M675" s="1"/>
      <c r="N675" s="1"/>
      <c r="O675" s="1"/>
      <c r="P675" s="1"/>
      <c r="Q675" s="1"/>
    </row>
    <row r="676" spans="9:17" ht="15.75" customHeight="1">
      <c r="I676" s="1"/>
      <c r="J676" s="1"/>
      <c r="M676" s="1"/>
      <c r="N676" s="1"/>
      <c r="O676" s="1"/>
      <c r="P676" s="1"/>
      <c r="Q676" s="1"/>
    </row>
    <row r="677" spans="9:17" ht="15.75" customHeight="1">
      <c r="I677" s="1"/>
      <c r="J677" s="1"/>
      <c r="M677" s="1"/>
      <c r="N677" s="1"/>
      <c r="O677" s="1"/>
      <c r="P677" s="1"/>
      <c r="Q677" s="1"/>
    </row>
    <row r="678" spans="9:17" ht="15.75" customHeight="1">
      <c r="I678" s="1"/>
      <c r="J678" s="1"/>
      <c r="M678" s="1"/>
      <c r="N678" s="1"/>
      <c r="O678" s="1"/>
      <c r="P678" s="1"/>
      <c r="Q678" s="1"/>
    </row>
    <row r="679" spans="9:17" ht="15.75" customHeight="1">
      <c r="I679" s="1"/>
      <c r="J679" s="1"/>
      <c r="M679" s="1"/>
      <c r="N679" s="1"/>
      <c r="O679" s="1"/>
      <c r="P679" s="1"/>
      <c r="Q679" s="1"/>
    </row>
    <row r="680" spans="9:17" ht="15.75" customHeight="1">
      <c r="I680" s="1"/>
      <c r="J680" s="1"/>
      <c r="M680" s="1"/>
      <c r="N680" s="1"/>
      <c r="O680" s="1"/>
      <c r="P680" s="1"/>
      <c r="Q680" s="1"/>
    </row>
    <row r="681" spans="9:17" ht="15.75" customHeight="1">
      <c r="I681" s="1"/>
      <c r="J681" s="1"/>
      <c r="M681" s="1"/>
      <c r="N681" s="1"/>
      <c r="O681" s="1"/>
      <c r="P681" s="1"/>
      <c r="Q681" s="1"/>
    </row>
    <row r="682" spans="9:17" ht="15.75" customHeight="1">
      <c r="I682" s="1"/>
      <c r="J682" s="1"/>
      <c r="M682" s="1"/>
      <c r="N682" s="1"/>
      <c r="O682" s="1"/>
      <c r="P682" s="1"/>
      <c r="Q682" s="1"/>
    </row>
    <row r="683" spans="9:17" ht="15.75" customHeight="1">
      <c r="I683" s="1"/>
      <c r="J683" s="1"/>
      <c r="M683" s="1"/>
      <c r="N683" s="1"/>
      <c r="O683" s="1"/>
      <c r="P683" s="1"/>
      <c r="Q683" s="1"/>
    </row>
    <row r="684" spans="9:17" ht="15.75" customHeight="1">
      <c r="I684" s="1"/>
      <c r="J684" s="1"/>
      <c r="M684" s="1"/>
      <c r="N684" s="1"/>
      <c r="O684" s="1"/>
      <c r="P684" s="1"/>
      <c r="Q684" s="1"/>
    </row>
    <row r="685" spans="9:17" ht="15.75" customHeight="1">
      <c r="I685" s="1"/>
      <c r="J685" s="1"/>
      <c r="M685" s="1"/>
      <c r="N685" s="1"/>
      <c r="O685" s="1"/>
      <c r="P685" s="1"/>
      <c r="Q685" s="1"/>
    </row>
    <row r="686" spans="9:17" ht="15.75" customHeight="1">
      <c r="I686" s="1"/>
      <c r="J686" s="1"/>
      <c r="M686" s="1"/>
      <c r="N686" s="1"/>
      <c r="O686" s="1"/>
      <c r="P686" s="1"/>
      <c r="Q686" s="1"/>
    </row>
    <row r="687" spans="9:17" ht="15.75" customHeight="1">
      <c r="I687" s="1"/>
      <c r="J687" s="1"/>
      <c r="M687" s="1"/>
      <c r="N687" s="1"/>
      <c r="O687" s="1"/>
      <c r="P687" s="1"/>
      <c r="Q687" s="1"/>
    </row>
    <row r="688" spans="9:17" ht="15.75" customHeight="1">
      <c r="I688" s="1"/>
      <c r="J688" s="1"/>
      <c r="M688" s="1"/>
      <c r="N688" s="1"/>
      <c r="O688" s="1"/>
      <c r="P688" s="1"/>
      <c r="Q688" s="1"/>
    </row>
    <row r="689" spans="9:17" ht="15.75" customHeight="1">
      <c r="I689" s="1"/>
      <c r="J689" s="1"/>
      <c r="M689" s="1"/>
      <c r="N689" s="1"/>
      <c r="O689" s="1"/>
      <c r="P689" s="1"/>
      <c r="Q689" s="1"/>
    </row>
    <row r="690" spans="9:17" ht="15.75" customHeight="1">
      <c r="I690" s="1"/>
      <c r="J690" s="1"/>
      <c r="M690" s="1"/>
      <c r="N690" s="1"/>
      <c r="O690" s="1"/>
      <c r="P690" s="1"/>
      <c r="Q690" s="1"/>
    </row>
    <row r="691" spans="9:17" ht="15.75" customHeight="1">
      <c r="I691" s="1"/>
      <c r="J691" s="1"/>
      <c r="M691" s="1"/>
      <c r="N691" s="1"/>
      <c r="O691" s="1"/>
      <c r="P691" s="1"/>
      <c r="Q691" s="1"/>
    </row>
    <row r="692" spans="9:17" ht="15.75" customHeight="1">
      <c r="I692" s="1"/>
      <c r="J692" s="1"/>
      <c r="M692" s="1"/>
      <c r="N692" s="1"/>
      <c r="O692" s="1"/>
      <c r="P692" s="1"/>
      <c r="Q692" s="1"/>
    </row>
    <row r="693" spans="9:17" ht="15.75" customHeight="1">
      <c r="I693" s="1"/>
      <c r="J693" s="1"/>
      <c r="M693" s="1"/>
      <c r="N693" s="1"/>
      <c r="O693" s="1"/>
      <c r="P693" s="1"/>
      <c r="Q693" s="1"/>
    </row>
    <row r="694" spans="9:17" ht="15.75" customHeight="1">
      <c r="I694" s="1"/>
      <c r="J694" s="1"/>
      <c r="M694" s="1"/>
      <c r="N694" s="1"/>
      <c r="O694" s="1"/>
      <c r="P694" s="1"/>
      <c r="Q694" s="1"/>
    </row>
    <row r="695" spans="9:17" ht="15.75" customHeight="1">
      <c r="I695" s="1"/>
      <c r="J695" s="1"/>
      <c r="M695" s="1"/>
      <c r="N695" s="1"/>
      <c r="O695" s="1"/>
      <c r="P695" s="1"/>
      <c r="Q695" s="1"/>
    </row>
    <row r="696" spans="9:17" ht="15.75" customHeight="1">
      <c r="I696" s="1"/>
      <c r="J696" s="1"/>
      <c r="M696" s="1"/>
      <c r="N696" s="1"/>
      <c r="O696" s="1"/>
      <c r="P696" s="1"/>
      <c r="Q696" s="1"/>
    </row>
    <row r="697" spans="9:17" ht="15.75" customHeight="1">
      <c r="I697" s="1"/>
      <c r="J697" s="1"/>
      <c r="M697" s="1"/>
      <c r="N697" s="1"/>
      <c r="O697" s="1"/>
      <c r="P697" s="1"/>
      <c r="Q697" s="1"/>
    </row>
    <row r="698" spans="9:17" ht="15.75" customHeight="1">
      <c r="I698" s="1"/>
      <c r="J698" s="1"/>
      <c r="M698" s="1"/>
      <c r="N698" s="1"/>
      <c r="O698" s="1"/>
      <c r="P698" s="1"/>
      <c r="Q698" s="1"/>
    </row>
    <row r="699" spans="9:17" ht="15.75" customHeight="1">
      <c r="I699" s="1"/>
      <c r="J699" s="1"/>
      <c r="M699" s="1"/>
      <c r="N699" s="1"/>
      <c r="O699" s="1"/>
      <c r="P699" s="1"/>
      <c r="Q699" s="1"/>
    </row>
    <row r="700" spans="9:17" ht="15.75" customHeight="1">
      <c r="I700" s="1"/>
      <c r="J700" s="1"/>
      <c r="M700" s="1"/>
      <c r="N700" s="1"/>
      <c r="O700" s="1"/>
      <c r="P700" s="1"/>
      <c r="Q700" s="1"/>
    </row>
    <row r="701" spans="9:17" ht="15.75" customHeight="1">
      <c r="I701" s="1"/>
      <c r="J701" s="1"/>
      <c r="M701" s="1"/>
      <c r="N701" s="1"/>
      <c r="O701" s="1"/>
      <c r="P701" s="1"/>
      <c r="Q701" s="1"/>
    </row>
    <row r="702" spans="9:17" ht="15.75" customHeight="1">
      <c r="I702" s="1"/>
      <c r="J702" s="1"/>
      <c r="M702" s="1"/>
      <c r="N702" s="1"/>
      <c r="O702" s="1"/>
      <c r="P702" s="1"/>
      <c r="Q702" s="1"/>
    </row>
    <row r="703" spans="9:17" ht="15.75" customHeight="1">
      <c r="I703" s="1"/>
      <c r="J703" s="1"/>
      <c r="M703" s="1"/>
      <c r="N703" s="1"/>
      <c r="O703" s="1"/>
      <c r="P703" s="1"/>
      <c r="Q703" s="1"/>
    </row>
    <row r="704" spans="9:17" ht="15.75" customHeight="1">
      <c r="I704" s="1"/>
      <c r="J704" s="1"/>
      <c r="M704" s="1"/>
      <c r="N704" s="1"/>
      <c r="O704" s="1"/>
      <c r="P704" s="1"/>
      <c r="Q704" s="1"/>
    </row>
    <row r="705" spans="9:17" ht="15.75" customHeight="1">
      <c r="I705" s="1"/>
      <c r="J705" s="1"/>
      <c r="M705" s="1"/>
      <c r="N705" s="1"/>
      <c r="O705" s="1"/>
      <c r="P705" s="1"/>
      <c r="Q705" s="1"/>
    </row>
    <row r="706" spans="9:17" ht="15.75" customHeight="1">
      <c r="I706" s="1"/>
      <c r="J706" s="1"/>
      <c r="M706" s="1"/>
      <c r="N706" s="1"/>
      <c r="O706" s="1"/>
      <c r="P706" s="1"/>
      <c r="Q706" s="1"/>
    </row>
    <row r="707" spans="9:17" ht="15.75" customHeight="1">
      <c r="I707" s="1"/>
      <c r="J707" s="1"/>
      <c r="M707" s="1"/>
      <c r="N707" s="1"/>
      <c r="O707" s="1"/>
      <c r="P707" s="1"/>
      <c r="Q707" s="1"/>
    </row>
    <row r="708" spans="9:17" ht="15.75" customHeight="1">
      <c r="I708" s="1"/>
      <c r="J708" s="1"/>
      <c r="M708" s="1"/>
      <c r="N708" s="1"/>
      <c r="O708" s="1"/>
      <c r="P708" s="1"/>
      <c r="Q708" s="1"/>
    </row>
    <row r="709" spans="9:17" ht="15.75" customHeight="1">
      <c r="I709" s="1"/>
      <c r="J709" s="1"/>
      <c r="M709" s="1"/>
      <c r="N709" s="1"/>
      <c r="O709" s="1"/>
      <c r="P709" s="1"/>
      <c r="Q709" s="1"/>
    </row>
    <row r="710" spans="9:17" ht="15.75" customHeight="1">
      <c r="I710" s="1"/>
      <c r="J710" s="1"/>
      <c r="M710" s="1"/>
      <c r="N710" s="1"/>
      <c r="O710" s="1"/>
      <c r="P710" s="1"/>
      <c r="Q710" s="1"/>
    </row>
    <row r="711" spans="9:17" ht="15.75" customHeight="1">
      <c r="I711" s="1"/>
      <c r="J711" s="1"/>
      <c r="M711" s="1"/>
      <c r="N711" s="1"/>
      <c r="O711" s="1"/>
      <c r="P711" s="1"/>
      <c r="Q711" s="1"/>
    </row>
    <row r="712" spans="9:17" ht="15.75" customHeight="1">
      <c r="I712" s="1"/>
      <c r="J712" s="1"/>
      <c r="M712" s="1"/>
      <c r="N712" s="1"/>
      <c r="O712" s="1"/>
      <c r="P712" s="1"/>
      <c r="Q712" s="1"/>
    </row>
    <row r="713" spans="9:17" ht="15.75" customHeight="1">
      <c r="I713" s="1"/>
      <c r="J713" s="1"/>
      <c r="M713" s="1"/>
      <c r="N713" s="1"/>
      <c r="O713" s="1"/>
      <c r="P713" s="1"/>
      <c r="Q713" s="1"/>
    </row>
    <row r="714" spans="9:17" ht="15.75" customHeight="1">
      <c r="I714" s="1"/>
      <c r="J714" s="1"/>
      <c r="M714" s="1"/>
      <c r="N714" s="1"/>
      <c r="O714" s="1"/>
      <c r="P714" s="1"/>
      <c r="Q714" s="1"/>
    </row>
    <row r="715" spans="9:17" ht="15.75" customHeight="1">
      <c r="I715" s="1"/>
      <c r="J715" s="1"/>
      <c r="M715" s="1"/>
      <c r="N715" s="1"/>
      <c r="O715" s="1"/>
      <c r="P715" s="1"/>
      <c r="Q715" s="1"/>
    </row>
    <row r="716" spans="9:17" ht="15.75" customHeight="1">
      <c r="I716" s="1"/>
      <c r="J716" s="1"/>
      <c r="M716" s="1"/>
      <c r="N716" s="1"/>
      <c r="O716" s="1"/>
      <c r="P716" s="1"/>
      <c r="Q716" s="1"/>
    </row>
    <row r="717" spans="9:17" ht="15.75" customHeight="1">
      <c r="I717" s="1"/>
      <c r="J717" s="1"/>
      <c r="M717" s="1"/>
      <c r="N717" s="1"/>
      <c r="O717" s="1"/>
      <c r="P717" s="1"/>
      <c r="Q717" s="1"/>
    </row>
    <row r="718" spans="9:17" ht="15.75" customHeight="1">
      <c r="I718" s="1"/>
      <c r="J718" s="1"/>
      <c r="M718" s="1"/>
      <c r="N718" s="1"/>
      <c r="O718" s="1"/>
      <c r="P718" s="1"/>
      <c r="Q718" s="1"/>
    </row>
    <row r="719" spans="9:17" ht="15.75" customHeight="1">
      <c r="I719" s="1"/>
      <c r="J719" s="1"/>
      <c r="M719" s="1"/>
      <c r="N719" s="1"/>
      <c r="O719" s="1"/>
      <c r="P719" s="1"/>
      <c r="Q719" s="1"/>
    </row>
    <row r="720" spans="9:17" ht="15.75" customHeight="1">
      <c r="I720" s="1"/>
      <c r="J720" s="1"/>
      <c r="M720" s="1"/>
      <c r="N720" s="1"/>
      <c r="O720" s="1"/>
      <c r="P720" s="1"/>
      <c r="Q720" s="1"/>
    </row>
    <row r="721" spans="9:17" ht="15.75" customHeight="1">
      <c r="I721" s="1"/>
      <c r="J721" s="1"/>
      <c r="M721" s="1"/>
      <c r="N721" s="1"/>
      <c r="O721" s="1"/>
      <c r="P721" s="1"/>
      <c r="Q721" s="1"/>
    </row>
    <row r="722" spans="9:17" ht="15.75" customHeight="1">
      <c r="I722" s="1"/>
      <c r="J722" s="1"/>
      <c r="M722" s="1"/>
      <c r="N722" s="1"/>
      <c r="O722" s="1"/>
      <c r="P722" s="1"/>
      <c r="Q722" s="1"/>
    </row>
    <row r="723" spans="9:17" ht="15.75" customHeight="1">
      <c r="I723" s="1"/>
      <c r="J723" s="1"/>
      <c r="M723" s="1"/>
      <c r="N723" s="1"/>
      <c r="O723" s="1"/>
      <c r="P723" s="1"/>
      <c r="Q723" s="1"/>
    </row>
    <row r="724" spans="9:17" ht="15.75" customHeight="1">
      <c r="I724" s="1"/>
      <c r="J724" s="1"/>
      <c r="M724" s="1"/>
      <c r="N724" s="1"/>
      <c r="O724" s="1"/>
      <c r="P724" s="1"/>
      <c r="Q724" s="1"/>
    </row>
    <row r="725" spans="9:17" ht="15.75" customHeight="1">
      <c r="I725" s="1"/>
      <c r="J725" s="1"/>
      <c r="M725" s="1"/>
      <c r="N725" s="1"/>
      <c r="O725" s="1"/>
      <c r="P725" s="1"/>
      <c r="Q725" s="1"/>
    </row>
    <row r="726" spans="9:17" ht="15.75" customHeight="1">
      <c r="I726" s="1"/>
      <c r="J726" s="1"/>
      <c r="M726" s="1"/>
      <c r="N726" s="1"/>
      <c r="O726" s="1"/>
      <c r="P726" s="1"/>
      <c r="Q726" s="1"/>
    </row>
    <row r="727" spans="9:17" ht="15.75" customHeight="1">
      <c r="I727" s="1"/>
      <c r="J727" s="1"/>
      <c r="M727" s="1"/>
      <c r="N727" s="1"/>
      <c r="O727" s="1"/>
      <c r="P727" s="1"/>
      <c r="Q727" s="1"/>
    </row>
    <row r="728" spans="9:17" ht="15.75" customHeight="1">
      <c r="I728" s="1"/>
      <c r="J728" s="1"/>
      <c r="M728" s="1"/>
      <c r="N728" s="1"/>
      <c r="O728" s="1"/>
      <c r="P728" s="1"/>
      <c r="Q728" s="1"/>
    </row>
    <row r="729" spans="9:17" ht="15.75" customHeight="1">
      <c r="I729" s="1"/>
      <c r="J729" s="1"/>
      <c r="M729" s="1"/>
      <c r="N729" s="1"/>
      <c r="O729" s="1"/>
      <c r="P729" s="1"/>
      <c r="Q729" s="1"/>
    </row>
    <row r="730" spans="9:17" ht="15.75" customHeight="1">
      <c r="I730" s="1"/>
      <c r="J730" s="1"/>
      <c r="M730" s="1"/>
      <c r="N730" s="1"/>
      <c r="O730" s="1"/>
      <c r="P730" s="1"/>
      <c r="Q730" s="1"/>
    </row>
    <row r="731" spans="9:17" ht="15.75" customHeight="1">
      <c r="I731" s="1"/>
      <c r="J731" s="1"/>
      <c r="M731" s="1"/>
      <c r="N731" s="1"/>
      <c r="O731" s="1"/>
      <c r="P731" s="1"/>
      <c r="Q731" s="1"/>
    </row>
    <row r="732" spans="9:17" ht="15.75" customHeight="1">
      <c r="I732" s="1"/>
      <c r="J732" s="1"/>
      <c r="M732" s="1"/>
      <c r="N732" s="1"/>
      <c r="O732" s="1"/>
      <c r="P732" s="1"/>
      <c r="Q732" s="1"/>
    </row>
    <row r="733" spans="9:17" ht="15.75" customHeight="1">
      <c r="I733" s="1"/>
      <c r="J733" s="1"/>
      <c r="M733" s="1"/>
      <c r="N733" s="1"/>
      <c r="O733" s="1"/>
      <c r="P733" s="1"/>
      <c r="Q733" s="1"/>
    </row>
    <row r="734" spans="9:17" ht="15.75" customHeight="1">
      <c r="I734" s="1"/>
      <c r="J734" s="1"/>
      <c r="M734" s="1"/>
      <c r="N734" s="1"/>
      <c r="O734" s="1"/>
      <c r="P734" s="1"/>
      <c r="Q734" s="1"/>
    </row>
    <row r="735" spans="9:17" ht="15.75" customHeight="1">
      <c r="I735" s="1"/>
      <c r="J735" s="1"/>
      <c r="M735" s="1"/>
      <c r="N735" s="1"/>
      <c r="O735" s="1"/>
      <c r="P735" s="1"/>
      <c r="Q735" s="1"/>
    </row>
    <row r="736" spans="9:17" ht="15.75" customHeight="1">
      <c r="I736" s="1"/>
      <c r="J736" s="1"/>
      <c r="M736" s="1"/>
      <c r="N736" s="1"/>
      <c r="O736" s="1"/>
      <c r="P736" s="1"/>
      <c r="Q736" s="1"/>
    </row>
    <row r="737" spans="9:17" ht="15.75" customHeight="1">
      <c r="I737" s="1"/>
      <c r="J737" s="1"/>
      <c r="M737" s="1"/>
      <c r="N737" s="1"/>
      <c r="O737" s="1"/>
      <c r="P737" s="1"/>
      <c r="Q737" s="1"/>
    </row>
    <row r="738" spans="9:17" ht="15.75" customHeight="1">
      <c r="I738" s="1"/>
      <c r="J738" s="1"/>
      <c r="M738" s="1"/>
      <c r="N738" s="1"/>
      <c r="O738" s="1"/>
      <c r="P738" s="1"/>
      <c r="Q738" s="1"/>
    </row>
    <row r="739" spans="9:17" ht="15.75" customHeight="1">
      <c r="I739" s="1"/>
      <c r="J739" s="1"/>
      <c r="M739" s="1"/>
      <c r="N739" s="1"/>
      <c r="O739" s="1"/>
      <c r="P739" s="1"/>
      <c r="Q739" s="1"/>
    </row>
    <row r="740" spans="9:17" ht="15.75" customHeight="1">
      <c r="I740" s="1"/>
      <c r="J740" s="1"/>
      <c r="M740" s="1"/>
      <c r="N740" s="1"/>
      <c r="O740" s="1"/>
      <c r="P740" s="1"/>
      <c r="Q740" s="1"/>
    </row>
    <row r="741" spans="9:17" ht="15.75" customHeight="1">
      <c r="I741" s="1"/>
      <c r="J741" s="1"/>
      <c r="M741" s="1"/>
      <c r="N741" s="1"/>
      <c r="O741" s="1"/>
      <c r="P741" s="1"/>
      <c r="Q741" s="1"/>
    </row>
    <row r="742" spans="9:17" ht="15.75" customHeight="1">
      <c r="I742" s="1"/>
      <c r="J742" s="1"/>
      <c r="M742" s="1"/>
      <c r="N742" s="1"/>
      <c r="O742" s="1"/>
      <c r="P742" s="1"/>
      <c r="Q742" s="1"/>
    </row>
    <row r="743" spans="9:17" ht="15.75" customHeight="1">
      <c r="I743" s="1"/>
      <c r="J743" s="1"/>
      <c r="M743" s="1"/>
      <c r="N743" s="1"/>
      <c r="O743" s="1"/>
      <c r="P743" s="1"/>
      <c r="Q743" s="1"/>
    </row>
    <row r="744" spans="9:17" ht="15.75" customHeight="1">
      <c r="I744" s="1"/>
      <c r="J744" s="1"/>
      <c r="M744" s="1"/>
      <c r="N744" s="1"/>
      <c r="O744" s="1"/>
      <c r="P744" s="1"/>
      <c r="Q744" s="1"/>
    </row>
    <row r="745" spans="9:17" ht="15.75" customHeight="1">
      <c r="I745" s="1"/>
      <c r="J745" s="1"/>
      <c r="M745" s="1"/>
      <c r="N745" s="1"/>
      <c r="O745" s="1"/>
      <c r="P745" s="1"/>
      <c r="Q745" s="1"/>
    </row>
    <row r="746" spans="9:17" ht="15.75" customHeight="1">
      <c r="I746" s="1"/>
      <c r="J746" s="1"/>
      <c r="M746" s="1"/>
      <c r="N746" s="1"/>
      <c r="O746" s="1"/>
      <c r="P746" s="1"/>
      <c r="Q746" s="1"/>
    </row>
    <row r="747" spans="9:17" ht="15.75" customHeight="1">
      <c r="I747" s="1"/>
      <c r="J747" s="1"/>
      <c r="M747" s="1"/>
      <c r="N747" s="1"/>
      <c r="O747" s="1"/>
      <c r="P747" s="1"/>
      <c r="Q747" s="1"/>
    </row>
    <row r="748" spans="9:17" ht="15.75" customHeight="1">
      <c r="I748" s="1"/>
      <c r="J748" s="1"/>
      <c r="M748" s="1"/>
      <c r="N748" s="1"/>
      <c r="O748" s="1"/>
      <c r="P748" s="1"/>
      <c r="Q748" s="1"/>
    </row>
    <row r="749" spans="9:17" ht="15.75" customHeight="1">
      <c r="I749" s="1"/>
      <c r="J749" s="1"/>
      <c r="M749" s="1"/>
      <c r="N749" s="1"/>
      <c r="O749" s="1"/>
      <c r="P749" s="1"/>
      <c r="Q749" s="1"/>
    </row>
    <row r="750" spans="9:17" ht="15.75" customHeight="1">
      <c r="I750" s="1"/>
      <c r="J750" s="1"/>
      <c r="M750" s="1"/>
      <c r="N750" s="1"/>
      <c r="O750" s="1"/>
      <c r="P750" s="1"/>
      <c r="Q750" s="1"/>
    </row>
    <row r="751" spans="9:17" ht="15.75" customHeight="1">
      <c r="I751" s="1"/>
      <c r="J751" s="1"/>
      <c r="M751" s="1"/>
      <c r="N751" s="1"/>
      <c r="O751" s="1"/>
      <c r="P751" s="1"/>
      <c r="Q751" s="1"/>
    </row>
    <row r="752" spans="9:17" ht="15.75" customHeight="1">
      <c r="I752" s="1"/>
      <c r="J752" s="1"/>
      <c r="M752" s="1"/>
      <c r="N752" s="1"/>
      <c r="O752" s="1"/>
      <c r="P752" s="1"/>
      <c r="Q752" s="1"/>
    </row>
    <row r="753" spans="9:17" ht="15.75" customHeight="1">
      <c r="I753" s="1"/>
      <c r="J753" s="1"/>
      <c r="M753" s="1"/>
      <c r="N753" s="1"/>
      <c r="O753" s="1"/>
      <c r="P753" s="1"/>
      <c r="Q753" s="1"/>
    </row>
    <row r="754" spans="9:17" ht="15.75" customHeight="1">
      <c r="I754" s="1"/>
      <c r="J754" s="1"/>
      <c r="M754" s="1"/>
      <c r="N754" s="1"/>
      <c r="O754" s="1"/>
      <c r="P754" s="1"/>
      <c r="Q754" s="1"/>
    </row>
    <row r="755" spans="9:17" ht="15.75" customHeight="1">
      <c r="I755" s="1"/>
      <c r="J755" s="1"/>
      <c r="M755" s="1"/>
      <c r="N755" s="1"/>
      <c r="O755" s="1"/>
      <c r="P755" s="1"/>
      <c r="Q755" s="1"/>
    </row>
    <row r="756" spans="9:17" ht="15.75" customHeight="1">
      <c r="I756" s="1"/>
      <c r="J756" s="1"/>
      <c r="M756" s="1"/>
      <c r="N756" s="1"/>
      <c r="O756" s="1"/>
      <c r="P756" s="1"/>
      <c r="Q756" s="1"/>
    </row>
    <row r="757" spans="9:17" ht="15.75" customHeight="1">
      <c r="I757" s="1"/>
      <c r="J757" s="1"/>
      <c r="M757" s="1"/>
      <c r="N757" s="1"/>
      <c r="O757" s="1"/>
      <c r="P757" s="1"/>
      <c r="Q757" s="1"/>
    </row>
    <row r="758" spans="9:17" ht="15.75" customHeight="1">
      <c r="I758" s="1"/>
      <c r="J758" s="1"/>
      <c r="M758" s="1"/>
      <c r="N758" s="1"/>
      <c r="O758" s="1"/>
      <c r="P758" s="1"/>
      <c r="Q758" s="1"/>
    </row>
    <row r="759" spans="9:17" ht="15.75" customHeight="1">
      <c r="I759" s="1"/>
      <c r="J759" s="1"/>
      <c r="M759" s="1"/>
      <c r="N759" s="1"/>
      <c r="O759" s="1"/>
      <c r="P759" s="1"/>
      <c r="Q759" s="1"/>
    </row>
    <row r="760" spans="9:17" ht="15.75" customHeight="1">
      <c r="I760" s="1"/>
      <c r="J760" s="1"/>
      <c r="M760" s="1"/>
      <c r="N760" s="1"/>
      <c r="O760" s="1"/>
      <c r="P760" s="1"/>
      <c r="Q760" s="1"/>
    </row>
    <row r="761" spans="9:17" ht="15.75" customHeight="1">
      <c r="I761" s="1"/>
      <c r="J761" s="1"/>
      <c r="M761" s="1"/>
      <c r="N761" s="1"/>
      <c r="O761" s="1"/>
      <c r="P761" s="1"/>
      <c r="Q761" s="1"/>
    </row>
    <row r="762" spans="9:17" ht="15.75" customHeight="1">
      <c r="I762" s="1"/>
      <c r="J762" s="1"/>
      <c r="M762" s="1"/>
      <c r="N762" s="1"/>
      <c r="O762" s="1"/>
      <c r="P762" s="1"/>
      <c r="Q762" s="1"/>
    </row>
    <row r="763" spans="9:17" ht="15.75" customHeight="1">
      <c r="I763" s="1"/>
      <c r="J763" s="1"/>
      <c r="M763" s="1"/>
      <c r="N763" s="1"/>
      <c r="O763" s="1"/>
      <c r="P763" s="1"/>
      <c r="Q763" s="1"/>
    </row>
    <row r="764" spans="9:17" ht="15.75" customHeight="1">
      <c r="I764" s="1"/>
      <c r="J764" s="1"/>
      <c r="M764" s="1"/>
      <c r="N764" s="1"/>
      <c r="O764" s="1"/>
      <c r="P764" s="1"/>
      <c r="Q764" s="1"/>
    </row>
    <row r="765" spans="9:17" ht="15.75" customHeight="1">
      <c r="I765" s="1"/>
      <c r="J765" s="1"/>
      <c r="M765" s="1"/>
      <c r="N765" s="1"/>
      <c r="O765" s="1"/>
      <c r="P765" s="1"/>
      <c r="Q765" s="1"/>
    </row>
    <row r="766" spans="9:17" ht="15.75" customHeight="1">
      <c r="I766" s="1"/>
      <c r="J766" s="1"/>
      <c r="M766" s="1"/>
      <c r="N766" s="1"/>
      <c r="O766" s="1"/>
      <c r="P766" s="1"/>
      <c r="Q766" s="1"/>
    </row>
    <row r="767" spans="9:17" ht="15.75" customHeight="1">
      <c r="I767" s="1"/>
      <c r="J767" s="1"/>
      <c r="M767" s="1"/>
      <c r="N767" s="1"/>
      <c r="O767" s="1"/>
      <c r="P767" s="1"/>
      <c r="Q767" s="1"/>
    </row>
    <row r="768" spans="9:17" ht="15.75" customHeight="1">
      <c r="I768" s="1"/>
      <c r="J768" s="1"/>
      <c r="M768" s="1"/>
      <c r="N768" s="1"/>
      <c r="O768" s="1"/>
      <c r="P768" s="1"/>
      <c r="Q768" s="1"/>
    </row>
    <row r="769" spans="9:17" ht="15.75" customHeight="1">
      <c r="I769" s="1"/>
      <c r="J769" s="1"/>
      <c r="M769" s="1"/>
      <c r="N769" s="1"/>
      <c r="O769" s="1"/>
      <c r="P769" s="1"/>
      <c r="Q769" s="1"/>
    </row>
    <row r="770" spans="9:17" ht="15.75" customHeight="1">
      <c r="I770" s="1"/>
      <c r="J770" s="1"/>
      <c r="M770" s="1"/>
      <c r="N770" s="1"/>
      <c r="O770" s="1"/>
      <c r="P770" s="1"/>
      <c r="Q770" s="1"/>
    </row>
    <row r="771" spans="9:17" ht="15.75" customHeight="1">
      <c r="I771" s="1"/>
      <c r="J771" s="1"/>
      <c r="M771" s="1"/>
      <c r="N771" s="1"/>
      <c r="O771" s="1"/>
      <c r="P771" s="1"/>
      <c r="Q771" s="1"/>
    </row>
    <row r="772" spans="9:17" ht="15.75" customHeight="1">
      <c r="I772" s="1"/>
      <c r="J772" s="1"/>
      <c r="M772" s="1"/>
      <c r="N772" s="1"/>
      <c r="O772" s="1"/>
      <c r="P772" s="1"/>
      <c r="Q772" s="1"/>
    </row>
    <row r="773" spans="9:17" ht="15.75" customHeight="1">
      <c r="I773" s="1"/>
      <c r="J773" s="1"/>
      <c r="M773" s="1"/>
      <c r="N773" s="1"/>
      <c r="O773" s="1"/>
      <c r="P773" s="1"/>
      <c r="Q773" s="1"/>
    </row>
    <row r="774" spans="9:17" ht="15.75" customHeight="1">
      <c r="I774" s="1"/>
      <c r="J774" s="1"/>
      <c r="M774" s="1"/>
      <c r="N774" s="1"/>
      <c r="O774" s="1"/>
      <c r="P774" s="1"/>
      <c r="Q774" s="1"/>
    </row>
    <row r="775" spans="9:17" ht="15.75" customHeight="1">
      <c r="I775" s="1"/>
      <c r="J775" s="1"/>
      <c r="M775" s="1"/>
      <c r="N775" s="1"/>
      <c r="O775" s="1"/>
      <c r="P775" s="1"/>
      <c r="Q775" s="1"/>
    </row>
    <row r="776" spans="9:17" ht="15.75" customHeight="1">
      <c r="I776" s="1"/>
      <c r="J776" s="1"/>
      <c r="M776" s="1"/>
      <c r="N776" s="1"/>
      <c r="O776" s="1"/>
      <c r="P776" s="1"/>
      <c r="Q776" s="1"/>
    </row>
    <row r="777" spans="9:17" ht="15.75" customHeight="1">
      <c r="I777" s="1"/>
      <c r="J777" s="1"/>
      <c r="M777" s="1"/>
      <c r="N777" s="1"/>
      <c r="O777" s="1"/>
      <c r="P777" s="1"/>
      <c r="Q777" s="1"/>
    </row>
    <row r="778" spans="9:17" ht="15.75" customHeight="1">
      <c r="I778" s="1"/>
      <c r="J778" s="1"/>
      <c r="M778" s="1"/>
      <c r="N778" s="1"/>
      <c r="O778" s="1"/>
      <c r="P778" s="1"/>
      <c r="Q778" s="1"/>
    </row>
    <row r="779" spans="9:17" ht="15.75" customHeight="1">
      <c r="I779" s="1"/>
      <c r="J779" s="1"/>
      <c r="M779" s="1"/>
      <c r="N779" s="1"/>
      <c r="O779" s="1"/>
      <c r="P779" s="1"/>
      <c r="Q779" s="1"/>
    </row>
    <row r="780" spans="9:17" ht="15.75" customHeight="1">
      <c r="I780" s="1"/>
      <c r="J780" s="1"/>
      <c r="M780" s="1"/>
      <c r="N780" s="1"/>
      <c r="O780" s="1"/>
      <c r="P780" s="1"/>
      <c r="Q780" s="1"/>
    </row>
    <row r="781" spans="9:17" ht="15.75" customHeight="1">
      <c r="I781" s="1"/>
      <c r="J781" s="1"/>
      <c r="M781" s="1"/>
      <c r="N781" s="1"/>
      <c r="O781" s="1"/>
      <c r="P781" s="1"/>
      <c r="Q781" s="1"/>
    </row>
    <row r="782" spans="9:17" ht="15.75" customHeight="1">
      <c r="I782" s="1"/>
      <c r="J782" s="1"/>
      <c r="M782" s="1"/>
      <c r="N782" s="1"/>
      <c r="O782" s="1"/>
      <c r="P782" s="1"/>
      <c r="Q782" s="1"/>
    </row>
    <row r="783" spans="9:17" ht="15.75" customHeight="1">
      <c r="I783" s="1"/>
      <c r="J783" s="1"/>
      <c r="M783" s="1"/>
      <c r="N783" s="1"/>
      <c r="O783" s="1"/>
      <c r="P783" s="1"/>
      <c r="Q783" s="1"/>
    </row>
    <row r="784" spans="9:17" ht="15.75" customHeight="1">
      <c r="I784" s="1"/>
      <c r="J784" s="1"/>
      <c r="M784" s="1"/>
      <c r="N784" s="1"/>
      <c r="O784" s="1"/>
      <c r="P784" s="1"/>
      <c r="Q784" s="1"/>
    </row>
    <row r="785" spans="9:17" ht="15.75" customHeight="1">
      <c r="I785" s="1"/>
      <c r="J785" s="1"/>
      <c r="M785" s="1"/>
      <c r="N785" s="1"/>
      <c r="O785" s="1"/>
      <c r="P785" s="1"/>
      <c r="Q785" s="1"/>
    </row>
    <row r="786" spans="9:17" ht="15.75" customHeight="1">
      <c r="I786" s="1"/>
      <c r="J786" s="1"/>
      <c r="M786" s="1"/>
      <c r="N786" s="1"/>
      <c r="O786" s="1"/>
      <c r="P786" s="1"/>
      <c r="Q786" s="1"/>
    </row>
    <row r="787" spans="9:17" ht="15.75" customHeight="1">
      <c r="I787" s="1"/>
      <c r="J787" s="1"/>
      <c r="M787" s="1"/>
      <c r="N787" s="1"/>
      <c r="O787" s="1"/>
      <c r="P787" s="1"/>
      <c r="Q787" s="1"/>
    </row>
    <row r="788" spans="9:17" ht="15.75" customHeight="1">
      <c r="I788" s="1"/>
      <c r="J788" s="1"/>
      <c r="M788" s="1"/>
      <c r="N788" s="1"/>
      <c r="O788" s="1"/>
      <c r="P788" s="1"/>
      <c r="Q788" s="1"/>
    </row>
    <row r="789" spans="9:17" ht="15.75" customHeight="1">
      <c r="I789" s="1"/>
      <c r="J789" s="1"/>
      <c r="M789" s="1"/>
      <c r="N789" s="1"/>
      <c r="O789" s="1"/>
      <c r="P789" s="1"/>
      <c r="Q789" s="1"/>
    </row>
    <row r="790" spans="9:17" ht="15.75" customHeight="1">
      <c r="I790" s="1"/>
      <c r="J790" s="1"/>
      <c r="M790" s="1"/>
      <c r="N790" s="1"/>
      <c r="O790" s="1"/>
      <c r="P790" s="1"/>
      <c r="Q790" s="1"/>
    </row>
    <row r="791" spans="9:17" ht="15.75" customHeight="1">
      <c r="I791" s="1"/>
      <c r="J791" s="1"/>
      <c r="M791" s="1"/>
      <c r="N791" s="1"/>
      <c r="O791" s="1"/>
      <c r="P791" s="1"/>
      <c r="Q791" s="1"/>
    </row>
    <row r="792" spans="9:17" ht="15.75" customHeight="1">
      <c r="I792" s="1"/>
      <c r="J792" s="1"/>
      <c r="M792" s="1"/>
      <c r="N792" s="1"/>
      <c r="O792" s="1"/>
      <c r="P792" s="1"/>
      <c r="Q792" s="1"/>
    </row>
    <row r="793" spans="9:17" ht="15.75" customHeight="1">
      <c r="I793" s="1"/>
      <c r="J793" s="1"/>
      <c r="M793" s="1"/>
      <c r="N793" s="1"/>
      <c r="O793" s="1"/>
      <c r="P793" s="1"/>
      <c r="Q793" s="1"/>
    </row>
    <row r="794" spans="9:17" ht="15.75" customHeight="1">
      <c r="I794" s="1"/>
      <c r="J794" s="1"/>
      <c r="M794" s="1"/>
      <c r="N794" s="1"/>
      <c r="O794" s="1"/>
      <c r="P794" s="1"/>
      <c r="Q794" s="1"/>
    </row>
    <row r="795" spans="9:17" ht="15.75" customHeight="1">
      <c r="I795" s="1"/>
      <c r="J795" s="1"/>
      <c r="M795" s="1"/>
      <c r="N795" s="1"/>
      <c r="O795" s="1"/>
      <c r="P795" s="1"/>
      <c r="Q795" s="1"/>
    </row>
    <row r="796" spans="9:17" ht="15.75" customHeight="1">
      <c r="I796" s="1"/>
      <c r="J796" s="1"/>
      <c r="M796" s="1"/>
      <c r="N796" s="1"/>
      <c r="O796" s="1"/>
      <c r="P796" s="1"/>
      <c r="Q796" s="1"/>
    </row>
    <row r="797" spans="9:17" ht="15.75" customHeight="1">
      <c r="I797" s="1"/>
      <c r="J797" s="1"/>
      <c r="M797" s="1"/>
      <c r="N797" s="1"/>
      <c r="O797" s="1"/>
      <c r="P797" s="1"/>
      <c r="Q797" s="1"/>
    </row>
    <row r="798" spans="9:17" ht="15.75" customHeight="1">
      <c r="I798" s="1"/>
      <c r="J798" s="1"/>
      <c r="M798" s="1"/>
      <c r="N798" s="1"/>
      <c r="O798" s="1"/>
      <c r="P798" s="1"/>
      <c r="Q798" s="1"/>
    </row>
    <row r="799" spans="9:17" ht="15.75" customHeight="1">
      <c r="I799" s="1"/>
      <c r="J799" s="1"/>
      <c r="M799" s="1"/>
      <c r="N799" s="1"/>
      <c r="O799" s="1"/>
      <c r="P799" s="1"/>
      <c r="Q799" s="1"/>
    </row>
    <row r="800" spans="9:17" ht="15.75" customHeight="1">
      <c r="I800" s="1"/>
      <c r="J800" s="1"/>
      <c r="M800" s="1"/>
      <c r="N800" s="1"/>
      <c r="O800" s="1"/>
      <c r="P800" s="1"/>
      <c r="Q800" s="1"/>
    </row>
    <row r="801" spans="9:17" ht="15.75" customHeight="1">
      <c r="I801" s="1"/>
      <c r="J801" s="1"/>
      <c r="M801" s="1"/>
      <c r="N801" s="1"/>
      <c r="O801" s="1"/>
      <c r="P801" s="1"/>
      <c r="Q801" s="1"/>
    </row>
    <row r="802" spans="9:17" ht="15.75" customHeight="1">
      <c r="I802" s="1"/>
      <c r="J802" s="1"/>
      <c r="M802" s="1"/>
      <c r="N802" s="1"/>
      <c r="O802" s="1"/>
      <c r="P802" s="1"/>
      <c r="Q802" s="1"/>
    </row>
    <row r="803" spans="9:17" ht="15.75" customHeight="1">
      <c r="I803" s="1"/>
      <c r="J803" s="1"/>
      <c r="M803" s="1"/>
      <c r="N803" s="1"/>
      <c r="O803" s="1"/>
      <c r="P803" s="1"/>
      <c r="Q803" s="1"/>
    </row>
    <row r="804" spans="9:17" ht="15.75" customHeight="1">
      <c r="I804" s="1"/>
      <c r="J804" s="1"/>
      <c r="M804" s="1"/>
      <c r="N804" s="1"/>
      <c r="O804" s="1"/>
      <c r="P804" s="1"/>
      <c r="Q804" s="1"/>
    </row>
    <row r="805" spans="9:17" ht="15.75" customHeight="1">
      <c r="I805" s="1"/>
      <c r="J805" s="1"/>
      <c r="M805" s="1"/>
      <c r="N805" s="1"/>
      <c r="O805" s="1"/>
      <c r="P805" s="1"/>
      <c r="Q805" s="1"/>
    </row>
    <row r="806" spans="9:17" ht="15.75" customHeight="1">
      <c r="I806" s="1"/>
      <c r="J806" s="1"/>
      <c r="M806" s="1"/>
      <c r="N806" s="1"/>
      <c r="O806" s="1"/>
      <c r="P806" s="1"/>
      <c r="Q806" s="1"/>
    </row>
    <row r="807" spans="9:17" ht="15.75" customHeight="1">
      <c r="I807" s="1"/>
      <c r="J807" s="1"/>
      <c r="M807" s="1"/>
      <c r="N807" s="1"/>
      <c r="O807" s="1"/>
      <c r="P807" s="1"/>
      <c r="Q807" s="1"/>
    </row>
    <row r="808" spans="9:17" ht="15.75" customHeight="1">
      <c r="I808" s="1"/>
      <c r="J808" s="1"/>
      <c r="M808" s="1"/>
      <c r="N808" s="1"/>
      <c r="O808" s="1"/>
      <c r="P808" s="1"/>
      <c r="Q808" s="1"/>
    </row>
    <row r="809" spans="9:17" ht="15.75" customHeight="1">
      <c r="I809" s="1"/>
      <c r="J809" s="1"/>
      <c r="M809" s="1"/>
      <c r="N809" s="1"/>
      <c r="O809" s="1"/>
      <c r="P809" s="1"/>
      <c r="Q809" s="1"/>
    </row>
    <row r="810" spans="9:17" ht="15.75" customHeight="1">
      <c r="I810" s="1"/>
      <c r="J810" s="1"/>
      <c r="M810" s="1"/>
      <c r="N810" s="1"/>
      <c r="O810" s="1"/>
      <c r="P810" s="1"/>
      <c r="Q810" s="1"/>
    </row>
    <row r="811" spans="9:17" ht="15.75" customHeight="1">
      <c r="I811" s="1"/>
      <c r="J811" s="1"/>
      <c r="M811" s="1"/>
      <c r="N811" s="1"/>
      <c r="O811" s="1"/>
      <c r="P811" s="1"/>
      <c r="Q811" s="1"/>
    </row>
    <row r="812" spans="9:17" ht="15.75" customHeight="1">
      <c r="I812" s="1"/>
      <c r="J812" s="1"/>
      <c r="M812" s="1"/>
      <c r="N812" s="1"/>
      <c r="O812" s="1"/>
      <c r="P812" s="1"/>
      <c r="Q812" s="1"/>
    </row>
    <row r="813" spans="9:17" ht="15.75" customHeight="1">
      <c r="I813" s="1"/>
      <c r="J813" s="1"/>
      <c r="M813" s="1"/>
      <c r="N813" s="1"/>
      <c r="O813" s="1"/>
      <c r="P813" s="1"/>
      <c r="Q813" s="1"/>
    </row>
    <row r="814" spans="9:17" ht="15.75" customHeight="1">
      <c r="I814" s="1"/>
      <c r="J814" s="1"/>
      <c r="M814" s="1"/>
      <c r="N814" s="1"/>
      <c r="O814" s="1"/>
      <c r="P814" s="1"/>
      <c r="Q814" s="1"/>
    </row>
    <row r="815" spans="9:17" ht="15.75" customHeight="1">
      <c r="I815" s="1"/>
      <c r="J815" s="1"/>
      <c r="M815" s="1"/>
      <c r="N815" s="1"/>
      <c r="O815" s="1"/>
      <c r="P815" s="1"/>
      <c r="Q815" s="1"/>
    </row>
    <row r="816" spans="9:17" ht="15.75" customHeight="1">
      <c r="I816" s="1"/>
      <c r="J816" s="1"/>
      <c r="M816" s="1"/>
      <c r="N816" s="1"/>
      <c r="O816" s="1"/>
      <c r="P816" s="1"/>
      <c r="Q816" s="1"/>
    </row>
    <row r="817" spans="9:17" ht="15.75" customHeight="1">
      <c r="I817" s="1"/>
      <c r="J817" s="1"/>
      <c r="M817" s="1"/>
      <c r="N817" s="1"/>
      <c r="O817" s="1"/>
      <c r="P817" s="1"/>
      <c r="Q817" s="1"/>
    </row>
    <row r="818" spans="9:17" ht="15.75" customHeight="1">
      <c r="I818" s="1"/>
      <c r="J818" s="1"/>
      <c r="M818" s="1"/>
      <c r="N818" s="1"/>
      <c r="O818" s="1"/>
      <c r="P818" s="1"/>
      <c r="Q818" s="1"/>
    </row>
    <row r="819" spans="9:17" ht="15.75" customHeight="1">
      <c r="I819" s="1"/>
      <c r="J819" s="1"/>
      <c r="M819" s="1"/>
      <c r="N819" s="1"/>
      <c r="O819" s="1"/>
      <c r="P819" s="1"/>
      <c r="Q819" s="1"/>
    </row>
    <row r="820" spans="9:17" ht="15.75" customHeight="1">
      <c r="I820" s="1"/>
      <c r="J820" s="1"/>
      <c r="M820" s="1"/>
      <c r="N820" s="1"/>
      <c r="O820" s="1"/>
      <c r="P820" s="1"/>
      <c r="Q820" s="1"/>
    </row>
    <row r="821" spans="9:17" ht="15.75" customHeight="1">
      <c r="I821" s="1"/>
      <c r="J821" s="1"/>
      <c r="M821" s="1"/>
      <c r="N821" s="1"/>
      <c r="O821" s="1"/>
      <c r="P821" s="1"/>
      <c r="Q821" s="1"/>
    </row>
    <row r="822" spans="9:17" ht="15.75" customHeight="1">
      <c r="I822" s="1"/>
      <c r="J822" s="1"/>
      <c r="M822" s="1"/>
      <c r="N822" s="1"/>
      <c r="O822" s="1"/>
      <c r="P822" s="1"/>
      <c r="Q822" s="1"/>
    </row>
    <row r="823" spans="9:17" ht="15.75" customHeight="1">
      <c r="I823" s="1"/>
      <c r="J823" s="1"/>
      <c r="M823" s="1"/>
      <c r="N823" s="1"/>
      <c r="O823" s="1"/>
      <c r="P823" s="1"/>
      <c r="Q823" s="1"/>
    </row>
    <row r="824" spans="9:17" ht="15.75" customHeight="1">
      <c r="I824" s="1"/>
      <c r="J824" s="1"/>
      <c r="M824" s="1"/>
      <c r="N824" s="1"/>
      <c r="O824" s="1"/>
      <c r="P824" s="1"/>
      <c r="Q824" s="1"/>
    </row>
    <row r="825" spans="9:17" ht="15.75" customHeight="1">
      <c r="I825" s="1"/>
      <c r="J825" s="1"/>
      <c r="M825" s="1"/>
      <c r="N825" s="1"/>
      <c r="O825" s="1"/>
      <c r="P825" s="1"/>
      <c r="Q825" s="1"/>
    </row>
    <row r="826" spans="9:17" ht="15.75" customHeight="1">
      <c r="I826" s="1"/>
      <c r="J826" s="1"/>
      <c r="M826" s="1"/>
      <c r="N826" s="1"/>
      <c r="O826" s="1"/>
      <c r="P826" s="1"/>
      <c r="Q826" s="1"/>
    </row>
    <row r="827" spans="9:17" ht="15.75" customHeight="1">
      <c r="I827" s="1"/>
      <c r="J827" s="1"/>
      <c r="M827" s="1"/>
      <c r="N827" s="1"/>
      <c r="O827" s="1"/>
      <c r="P827" s="1"/>
      <c r="Q827" s="1"/>
    </row>
    <row r="828" spans="9:17" ht="15.75" customHeight="1">
      <c r="I828" s="1"/>
      <c r="J828" s="1"/>
      <c r="M828" s="1"/>
      <c r="N828" s="1"/>
      <c r="O828" s="1"/>
      <c r="P828" s="1"/>
      <c r="Q828" s="1"/>
    </row>
    <row r="829" spans="9:17" ht="15.75" customHeight="1">
      <c r="I829" s="1"/>
      <c r="J829" s="1"/>
      <c r="M829" s="1"/>
      <c r="N829" s="1"/>
      <c r="O829" s="1"/>
      <c r="P829" s="1"/>
      <c r="Q829" s="1"/>
    </row>
    <row r="830" spans="9:17" ht="15.75" customHeight="1">
      <c r="I830" s="1"/>
      <c r="J830" s="1"/>
      <c r="M830" s="1"/>
      <c r="N830" s="1"/>
      <c r="O830" s="1"/>
      <c r="P830" s="1"/>
      <c r="Q830" s="1"/>
    </row>
    <row r="831" spans="9:17" ht="15.75" customHeight="1">
      <c r="I831" s="1"/>
      <c r="J831" s="1"/>
      <c r="M831" s="1"/>
      <c r="N831" s="1"/>
      <c r="O831" s="1"/>
      <c r="P831" s="1"/>
      <c r="Q831" s="1"/>
    </row>
    <row r="832" spans="9:17" ht="15.75" customHeight="1">
      <c r="I832" s="1"/>
      <c r="J832" s="1"/>
      <c r="M832" s="1"/>
      <c r="N832" s="1"/>
      <c r="O832" s="1"/>
      <c r="P832" s="1"/>
      <c r="Q832" s="1"/>
    </row>
    <row r="833" spans="9:17" ht="15.75" customHeight="1">
      <c r="I833" s="1"/>
      <c r="J833" s="1"/>
      <c r="M833" s="1"/>
      <c r="N833" s="1"/>
      <c r="O833" s="1"/>
      <c r="P833" s="1"/>
      <c r="Q833" s="1"/>
    </row>
    <row r="834" spans="9:17" ht="15.75" customHeight="1">
      <c r="I834" s="1"/>
      <c r="J834" s="1"/>
      <c r="M834" s="1"/>
      <c r="N834" s="1"/>
      <c r="O834" s="1"/>
      <c r="P834" s="1"/>
      <c r="Q834" s="1"/>
    </row>
    <row r="835" spans="9:17" ht="15.75" customHeight="1">
      <c r="I835" s="1"/>
      <c r="J835" s="1"/>
      <c r="M835" s="1"/>
      <c r="N835" s="1"/>
      <c r="O835" s="1"/>
      <c r="P835" s="1"/>
      <c r="Q835" s="1"/>
    </row>
    <row r="836" spans="9:17" ht="15.75" customHeight="1">
      <c r="I836" s="1"/>
      <c r="J836" s="1"/>
      <c r="M836" s="1"/>
      <c r="N836" s="1"/>
      <c r="O836" s="1"/>
      <c r="P836" s="1"/>
      <c r="Q836" s="1"/>
    </row>
    <row r="837" spans="9:17" ht="15.75" customHeight="1">
      <c r="I837" s="1"/>
      <c r="J837" s="1"/>
      <c r="M837" s="1"/>
      <c r="N837" s="1"/>
      <c r="O837" s="1"/>
      <c r="P837" s="1"/>
      <c r="Q837" s="1"/>
    </row>
    <row r="838" spans="9:17" ht="15.75" customHeight="1">
      <c r="I838" s="1"/>
      <c r="J838" s="1"/>
      <c r="M838" s="1"/>
      <c r="N838" s="1"/>
      <c r="O838" s="1"/>
      <c r="P838" s="1"/>
      <c r="Q838" s="1"/>
    </row>
    <row r="839" spans="9:17" ht="15.75" customHeight="1">
      <c r="I839" s="1"/>
      <c r="J839" s="1"/>
      <c r="M839" s="1"/>
      <c r="N839" s="1"/>
      <c r="O839" s="1"/>
      <c r="P839" s="1"/>
      <c r="Q839" s="1"/>
    </row>
    <row r="840" spans="9:17" ht="15.75" customHeight="1">
      <c r="I840" s="1"/>
      <c r="J840" s="1"/>
      <c r="M840" s="1"/>
      <c r="N840" s="1"/>
      <c r="O840" s="1"/>
      <c r="P840" s="1"/>
      <c r="Q840" s="1"/>
    </row>
    <row r="841" spans="9:17" ht="15.75" customHeight="1">
      <c r="I841" s="1"/>
      <c r="J841" s="1"/>
      <c r="M841" s="1"/>
      <c r="N841" s="1"/>
      <c r="O841" s="1"/>
      <c r="P841" s="1"/>
      <c r="Q841" s="1"/>
    </row>
    <row r="842" spans="9:17" ht="15.75" customHeight="1">
      <c r="I842" s="1"/>
      <c r="J842" s="1"/>
      <c r="M842" s="1"/>
      <c r="N842" s="1"/>
      <c r="O842" s="1"/>
      <c r="P842" s="1"/>
      <c r="Q842" s="1"/>
    </row>
    <row r="843" spans="9:17" ht="15.75" customHeight="1">
      <c r="I843" s="1"/>
      <c r="J843" s="1"/>
      <c r="M843" s="1"/>
      <c r="N843" s="1"/>
      <c r="O843" s="1"/>
      <c r="P843" s="1"/>
      <c r="Q843" s="1"/>
    </row>
    <row r="844" spans="9:17" ht="15.75" customHeight="1">
      <c r="I844" s="1"/>
      <c r="J844" s="1"/>
      <c r="M844" s="1"/>
      <c r="N844" s="1"/>
      <c r="O844" s="1"/>
      <c r="P844" s="1"/>
      <c r="Q844" s="1"/>
    </row>
    <row r="845" spans="9:17" ht="15.75" customHeight="1">
      <c r="I845" s="1"/>
      <c r="J845" s="1"/>
      <c r="M845" s="1"/>
      <c r="N845" s="1"/>
      <c r="O845" s="1"/>
      <c r="P845" s="1"/>
      <c r="Q845" s="1"/>
    </row>
    <row r="846" spans="9:17" ht="15.75" customHeight="1">
      <c r="I846" s="1"/>
      <c r="J846" s="1"/>
      <c r="M846" s="1"/>
      <c r="N846" s="1"/>
      <c r="O846" s="1"/>
      <c r="P846" s="1"/>
      <c r="Q846" s="1"/>
    </row>
    <row r="847" spans="9:17" ht="15.75" customHeight="1">
      <c r="I847" s="1"/>
      <c r="J847" s="1"/>
      <c r="M847" s="1"/>
      <c r="N847" s="1"/>
      <c r="O847" s="1"/>
      <c r="P847" s="1"/>
      <c r="Q847" s="1"/>
    </row>
    <row r="848" spans="9:17" ht="15.75" customHeight="1">
      <c r="I848" s="1"/>
      <c r="J848" s="1"/>
      <c r="M848" s="1"/>
      <c r="N848" s="1"/>
      <c r="O848" s="1"/>
      <c r="P848" s="1"/>
      <c r="Q848" s="1"/>
    </row>
    <row r="849" spans="9:17" ht="15.75" customHeight="1">
      <c r="I849" s="1"/>
      <c r="J849" s="1"/>
      <c r="M849" s="1"/>
      <c r="N849" s="1"/>
      <c r="O849" s="1"/>
      <c r="P849" s="1"/>
      <c r="Q849" s="1"/>
    </row>
    <row r="850" spans="9:17" ht="15.75" customHeight="1">
      <c r="I850" s="1"/>
      <c r="J850" s="1"/>
      <c r="M850" s="1"/>
      <c r="N850" s="1"/>
      <c r="O850" s="1"/>
      <c r="P850" s="1"/>
      <c r="Q850" s="1"/>
    </row>
    <row r="851" spans="9:17" ht="15.75" customHeight="1">
      <c r="I851" s="1"/>
      <c r="J851" s="1"/>
      <c r="M851" s="1"/>
      <c r="N851" s="1"/>
      <c r="O851" s="1"/>
      <c r="P851" s="1"/>
      <c r="Q851" s="1"/>
    </row>
    <row r="852" spans="9:17" ht="15.75" customHeight="1">
      <c r="I852" s="1"/>
      <c r="J852" s="1"/>
      <c r="M852" s="1"/>
      <c r="N852" s="1"/>
      <c r="O852" s="1"/>
      <c r="P852" s="1"/>
      <c r="Q852" s="1"/>
    </row>
    <row r="853" spans="9:17" ht="15.75" customHeight="1">
      <c r="I853" s="1"/>
      <c r="J853" s="1"/>
      <c r="M853" s="1"/>
      <c r="N853" s="1"/>
      <c r="O853" s="1"/>
      <c r="P853" s="1"/>
      <c r="Q853" s="1"/>
    </row>
    <row r="854" spans="9:17" ht="15.75" customHeight="1">
      <c r="I854" s="1"/>
      <c r="J854" s="1"/>
      <c r="M854" s="1"/>
      <c r="N854" s="1"/>
      <c r="O854" s="1"/>
      <c r="P854" s="1"/>
      <c r="Q854" s="1"/>
    </row>
    <row r="855" spans="9:17" ht="15.75" customHeight="1">
      <c r="I855" s="1"/>
      <c r="J855" s="1"/>
      <c r="M855" s="1"/>
      <c r="N855" s="1"/>
      <c r="O855" s="1"/>
      <c r="P855" s="1"/>
      <c r="Q855" s="1"/>
    </row>
    <row r="856" spans="9:17" ht="15.75" customHeight="1">
      <c r="I856" s="1"/>
      <c r="J856" s="1"/>
      <c r="M856" s="1"/>
      <c r="N856" s="1"/>
      <c r="O856" s="1"/>
      <c r="P856" s="1"/>
      <c r="Q856" s="1"/>
    </row>
    <row r="857" spans="9:17" ht="15.75" customHeight="1">
      <c r="I857" s="1"/>
      <c r="J857" s="1"/>
      <c r="M857" s="1"/>
      <c r="N857" s="1"/>
      <c r="O857" s="1"/>
      <c r="P857" s="1"/>
      <c r="Q857" s="1"/>
    </row>
    <row r="858" spans="9:17" ht="15.75" customHeight="1">
      <c r="I858" s="1"/>
      <c r="J858" s="1"/>
      <c r="M858" s="1"/>
      <c r="N858" s="1"/>
      <c r="O858" s="1"/>
      <c r="P858" s="1"/>
      <c r="Q858" s="1"/>
    </row>
    <row r="859" spans="9:17" ht="15.75" customHeight="1">
      <c r="I859" s="1"/>
      <c r="J859" s="1"/>
      <c r="M859" s="1"/>
      <c r="N859" s="1"/>
      <c r="O859" s="1"/>
      <c r="P859" s="1"/>
      <c r="Q859" s="1"/>
    </row>
    <row r="860" spans="9:17" ht="15.75" customHeight="1">
      <c r="I860" s="1"/>
      <c r="J860" s="1"/>
      <c r="M860" s="1"/>
      <c r="N860" s="1"/>
      <c r="O860" s="1"/>
      <c r="P860" s="1"/>
      <c r="Q860" s="1"/>
    </row>
    <row r="861" spans="9:17" ht="15.75" customHeight="1">
      <c r="I861" s="1"/>
      <c r="J861" s="1"/>
      <c r="M861" s="1"/>
      <c r="N861" s="1"/>
      <c r="O861" s="1"/>
      <c r="P861" s="1"/>
      <c r="Q861" s="1"/>
    </row>
    <row r="862" spans="9:17" ht="15.75" customHeight="1">
      <c r="I862" s="1"/>
      <c r="J862" s="1"/>
      <c r="M862" s="1"/>
      <c r="N862" s="1"/>
      <c r="O862" s="1"/>
      <c r="P862" s="1"/>
      <c r="Q862" s="1"/>
    </row>
    <row r="863" spans="9:17" ht="15.75" customHeight="1">
      <c r="I863" s="1"/>
      <c r="J863" s="1"/>
      <c r="M863" s="1"/>
      <c r="N863" s="1"/>
      <c r="O863" s="1"/>
      <c r="P863" s="1"/>
      <c r="Q863" s="1"/>
    </row>
    <row r="864" spans="9:17" ht="15.75" customHeight="1">
      <c r="I864" s="1"/>
      <c r="J864" s="1"/>
      <c r="M864" s="1"/>
      <c r="N864" s="1"/>
      <c r="O864" s="1"/>
      <c r="P864" s="1"/>
      <c r="Q864" s="1"/>
    </row>
    <row r="865" spans="9:17" ht="15.75" customHeight="1">
      <c r="I865" s="1"/>
      <c r="J865" s="1"/>
      <c r="M865" s="1"/>
      <c r="N865" s="1"/>
      <c r="O865" s="1"/>
      <c r="P865" s="1"/>
      <c r="Q865" s="1"/>
    </row>
    <row r="866" spans="9:17" ht="15.75" customHeight="1">
      <c r="I866" s="1"/>
      <c r="J866" s="1"/>
      <c r="M866" s="1"/>
      <c r="N866" s="1"/>
      <c r="O866" s="1"/>
      <c r="P866" s="1"/>
      <c r="Q866" s="1"/>
    </row>
    <row r="867" spans="9:17" ht="15.75" customHeight="1">
      <c r="I867" s="1"/>
      <c r="J867" s="1"/>
      <c r="M867" s="1"/>
      <c r="N867" s="1"/>
      <c r="O867" s="1"/>
      <c r="P867" s="1"/>
      <c r="Q867" s="1"/>
    </row>
    <row r="868" spans="9:17" ht="15.75" customHeight="1">
      <c r="I868" s="1"/>
      <c r="J868" s="1"/>
      <c r="M868" s="1"/>
      <c r="N868" s="1"/>
      <c r="O868" s="1"/>
      <c r="P868" s="1"/>
      <c r="Q868" s="1"/>
    </row>
    <row r="869" spans="9:17" ht="15.75" customHeight="1">
      <c r="I869" s="1"/>
      <c r="J869" s="1"/>
      <c r="M869" s="1"/>
      <c r="N869" s="1"/>
      <c r="O869" s="1"/>
      <c r="P869" s="1"/>
      <c r="Q869" s="1"/>
    </row>
    <row r="870" spans="9:17" ht="15.75" customHeight="1">
      <c r="I870" s="1"/>
      <c r="J870" s="1"/>
      <c r="M870" s="1"/>
      <c r="N870" s="1"/>
      <c r="O870" s="1"/>
      <c r="P870" s="1"/>
      <c r="Q870" s="1"/>
    </row>
    <row r="871" spans="9:17" ht="15.75" customHeight="1">
      <c r="I871" s="1"/>
      <c r="J871" s="1"/>
      <c r="M871" s="1"/>
      <c r="N871" s="1"/>
      <c r="O871" s="1"/>
      <c r="P871" s="1"/>
      <c r="Q871" s="1"/>
    </row>
    <row r="872" spans="9:17" ht="15.75" customHeight="1">
      <c r="I872" s="1"/>
      <c r="J872" s="1"/>
      <c r="M872" s="1"/>
      <c r="N872" s="1"/>
      <c r="O872" s="1"/>
      <c r="P872" s="1"/>
      <c r="Q872" s="1"/>
    </row>
    <row r="873" spans="9:17" ht="15.75" customHeight="1">
      <c r="I873" s="1"/>
      <c r="J873" s="1"/>
      <c r="M873" s="1"/>
      <c r="N873" s="1"/>
      <c r="O873" s="1"/>
      <c r="P873" s="1"/>
      <c r="Q873" s="1"/>
    </row>
    <row r="874" spans="9:17" ht="15.75" customHeight="1">
      <c r="I874" s="1"/>
      <c r="J874" s="1"/>
      <c r="M874" s="1"/>
      <c r="N874" s="1"/>
      <c r="O874" s="1"/>
      <c r="P874" s="1"/>
      <c r="Q874" s="1"/>
    </row>
    <row r="875" spans="9:17" ht="15.75" customHeight="1">
      <c r="I875" s="1"/>
      <c r="J875" s="1"/>
      <c r="M875" s="1"/>
      <c r="N875" s="1"/>
      <c r="O875" s="1"/>
      <c r="P875" s="1"/>
      <c r="Q875" s="1"/>
    </row>
    <row r="876" spans="9:17" ht="15.75" customHeight="1">
      <c r="I876" s="1"/>
      <c r="J876" s="1"/>
      <c r="M876" s="1"/>
      <c r="N876" s="1"/>
      <c r="O876" s="1"/>
      <c r="P876" s="1"/>
      <c r="Q876" s="1"/>
    </row>
    <row r="877" spans="9:17" ht="15.75" customHeight="1">
      <c r="I877" s="1"/>
      <c r="J877" s="1"/>
      <c r="M877" s="1"/>
      <c r="N877" s="1"/>
      <c r="O877" s="1"/>
      <c r="P877" s="1"/>
      <c r="Q877" s="1"/>
    </row>
    <row r="878" spans="9:17" ht="15.75" customHeight="1">
      <c r="I878" s="1"/>
      <c r="J878" s="1"/>
      <c r="M878" s="1"/>
      <c r="N878" s="1"/>
      <c r="O878" s="1"/>
      <c r="P878" s="1"/>
      <c r="Q878" s="1"/>
    </row>
    <row r="879" spans="9:17" ht="15.75" customHeight="1">
      <c r="I879" s="1"/>
      <c r="J879" s="1"/>
      <c r="M879" s="1"/>
      <c r="N879" s="1"/>
      <c r="O879" s="1"/>
      <c r="P879" s="1"/>
      <c r="Q879" s="1"/>
    </row>
    <row r="880" spans="9:17" ht="15.75" customHeight="1">
      <c r="I880" s="1"/>
      <c r="J880" s="1"/>
      <c r="M880" s="1"/>
      <c r="N880" s="1"/>
      <c r="O880" s="1"/>
      <c r="P880" s="1"/>
      <c r="Q880" s="1"/>
    </row>
    <row r="881" spans="9:17" ht="15.75" customHeight="1">
      <c r="I881" s="1"/>
      <c r="J881" s="1"/>
      <c r="M881" s="1"/>
      <c r="N881" s="1"/>
      <c r="O881" s="1"/>
      <c r="P881" s="1"/>
      <c r="Q881" s="1"/>
    </row>
    <row r="882" spans="9:17" ht="15.75" customHeight="1">
      <c r="I882" s="1"/>
      <c r="J882" s="1"/>
      <c r="M882" s="1"/>
      <c r="N882" s="1"/>
      <c r="O882" s="1"/>
      <c r="P882" s="1"/>
      <c r="Q882" s="1"/>
    </row>
    <row r="883" spans="9:17" ht="15.75" customHeight="1">
      <c r="I883" s="1"/>
      <c r="J883" s="1"/>
      <c r="M883" s="1"/>
      <c r="N883" s="1"/>
      <c r="O883" s="1"/>
      <c r="P883" s="1"/>
      <c r="Q883" s="1"/>
    </row>
    <row r="884" spans="9:17" ht="15.75" customHeight="1">
      <c r="I884" s="1"/>
      <c r="J884" s="1"/>
      <c r="M884" s="1"/>
      <c r="N884" s="1"/>
      <c r="O884" s="1"/>
      <c r="P884" s="1"/>
      <c r="Q884" s="1"/>
    </row>
    <row r="885" spans="9:17" ht="15.75" customHeight="1">
      <c r="I885" s="1"/>
      <c r="J885" s="1"/>
      <c r="M885" s="1"/>
      <c r="N885" s="1"/>
      <c r="O885" s="1"/>
      <c r="P885" s="1"/>
      <c r="Q885" s="1"/>
    </row>
    <row r="886" spans="9:17" ht="15.75" customHeight="1">
      <c r="I886" s="1"/>
      <c r="J886" s="1"/>
      <c r="M886" s="1"/>
      <c r="N886" s="1"/>
      <c r="O886" s="1"/>
      <c r="P886" s="1"/>
      <c r="Q886" s="1"/>
    </row>
    <row r="887" spans="9:17" ht="15.75" customHeight="1">
      <c r="I887" s="1"/>
      <c r="J887" s="1"/>
      <c r="M887" s="1"/>
      <c r="N887" s="1"/>
      <c r="O887" s="1"/>
      <c r="P887" s="1"/>
      <c r="Q887" s="1"/>
    </row>
    <row r="888" spans="9:17" ht="15.75" customHeight="1">
      <c r="I888" s="1"/>
      <c r="J888" s="1"/>
      <c r="M888" s="1"/>
      <c r="N888" s="1"/>
      <c r="O888" s="1"/>
      <c r="P888" s="1"/>
      <c r="Q888" s="1"/>
    </row>
    <row r="889" spans="9:17" ht="15.75" customHeight="1">
      <c r="I889" s="1"/>
      <c r="J889" s="1"/>
      <c r="M889" s="1"/>
      <c r="N889" s="1"/>
      <c r="O889" s="1"/>
      <c r="P889" s="1"/>
      <c r="Q889" s="1"/>
    </row>
    <row r="890" spans="9:17" ht="15.75" customHeight="1">
      <c r="I890" s="1"/>
      <c r="J890" s="1"/>
      <c r="M890" s="1"/>
      <c r="N890" s="1"/>
      <c r="O890" s="1"/>
      <c r="P890" s="1"/>
      <c r="Q890" s="1"/>
    </row>
    <row r="891" spans="9:17" ht="15.75" customHeight="1">
      <c r="I891" s="1"/>
      <c r="J891" s="1"/>
      <c r="M891" s="1"/>
      <c r="N891" s="1"/>
      <c r="O891" s="1"/>
      <c r="P891" s="1"/>
      <c r="Q891" s="1"/>
    </row>
    <row r="892" spans="9:17" ht="15.75" customHeight="1">
      <c r="I892" s="1"/>
      <c r="J892" s="1"/>
      <c r="M892" s="1"/>
      <c r="N892" s="1"/>
      <c r="O892" s="1"/>
      <c r="P892" s="1"/>
      <c r="Q892" s="1"/>
    </row>
    <row r="893" spans="9:17" ht="15.75" customHeight="1">
      <c r="I893" s="1"/>
      <c r="J893" s="1"/>
      <c r="M893" s="1"/>
      <c r="N893" s="1"/>
      <c r="O893" s="1"/>
      <c r="P893" s="1"/>
      <c r="Q893" s="1"/>
    </row>
    <row r="894" spans="9:17" ht="15.75" customHeight="1">
      <c r="I894" s="1"/>
      <c r="J894" s="1"/>
      <c r="M894" s="1"/>
      <c r="N894" s="1"/>
      <c r="O894" s="1"/>
      <c r="P894" s="1"/>
      <c r="Q894" s="1"/>
    </row>
    <row r="895" spans="9:17" ht="15.75" customHeight="1">
      <c r="I895" s="1"/>
      <c r="J895" s="1"/>
      <c r="M895" s="1"/>
      <c r="N895" s="1"/>
      <c r="O895" s="1"/>
      <c r="P895" s="1"/>
      <c r="Q895" s="1"/>
    </row>
    <row r="896" spans="9:17" ht="15.75" customHeight="1">
      <c r="I896" s="1"/>
      <c r="J896" s="1"/>
      <c r="M896" s="1"/>
      <c r="N896" s="1"/>
      <c r="O896" s="1"/>
      <c r="P896" s="1"/>
      <c r="Q896" s="1"/>
    </row>
    <row r="897" spans="9:17" ht="15.75" customHeight="1">
      <c r="I897" s="1"/>
      <c r="J897" s="1"/>
      <c r="M897" s="1"/>
      <c r="N897" s="1"/>
      <c r="O897" s="1"/>
      <c r="P897" s="1"/>
      <c r="Q897" s="1"/>
    </row>
    <row r="898" spans="9:17" ht="15.75" customHeight="1">
      <c r="I898" s="1"/>
      <c r="J898" s="1"/>
      <c r="M898" s="1"/>
      <c r="N898" s="1"/>
      <c r="O898" s="1"/>
      <c r="P898" s="1"/>
      <c r="Q898" s="1"/>
    </row>
    <row r="899" spans="9:17" ht="15.75" customHeight="1">
      <c r="I899" s="1"/>
      <c r="J899" s="1"/>
      <c r="M899" s="1"/>
      <c r="N899" s="1"/>
      <c r="O899" s="1"/>
      <c r="P899" s="1"/>
      <c r="Q899" s="1"/>
    </row>
    <row r="900" spans="9:17" ht="15.75" customHeight="1">
      <c r="I900" s="1"/>
      <c r="J900" s="1"/>
      <c r="M900" s="1"/>
      <c r="N900" s="1"/>
      <c r="O900" s="1"/>
      <c r="P900" s="1"/>
      <c r="Q900" s="1"/>
    </row>
    <row r="901" spans="9:17" ht="15.75" customHeight="1">
      <c r="I901" s="1"/>
      <c r="J901" s="1"/>
      <c r="M901" s="1"/>
      <c r="N901" s="1"/>
      <c r="O901" s="1"/>
      <c r="P901" s="1"/>
      <c r="Q901" s="1"/>
    </row>
    <row r="902" spans="9:17" ht="15.75" customHeight="1">
      <c r="I902" s="1"/>
      <c r="J902" s="1"/>
      <c r="M902" s="1"/>
      <c r="N902" s="1"/>
      <c r="O902" s="1"/>
      <c r="P902" s="1"/>
      <c r="Q902" s="1"/>
    </row>
    <row r="903" spans="9:17" ht="15.75" customHeight="1">
      <c r="I903" s="1"/>
      <c r="J903" s="1"/>
      <c r="M903" s="1"/>
      <c r="N903" s="1"/>
      <c r="O903" s="1"/>
      <c r="P903" s="1"/>
      <c r="Q903" s="1"/>
    </row>
    <row r="904" spans="9:17" ht="15.75" customHeight="1">
      <c r="I904" s="1"/>
      <c r="J904" s="1"/>
      <c r="M904" s="1"/>
      <c r="N904" s="1"/>
      <c r="O904" s="1"/>
      <c r="P904" s="1"/>
      <c r="Q904" s="1"/>
    </row>
    <row r="905" spans="9:17" ht="15.75" customHeight="1">
      <c r="I905" s="1"/>
      <c r="J905" s="1"/>
      <c r="M905" s="1"/>
      <c r="N905" s="1"/>
      <c r="O905" s="1"/>
      <c r="P905" s="1"/>
      <c r="Q905" s="1"/>
    </row>
    <row r="906" spans="9:17" ht="15.75" customHeight="1">
      <c r="I906" s="1"/>
      <c r="J906" s="1"/>
      <c r="M906" s="1"/>
      <c r="N906" s="1"/>
      <c r="O906" s="1"/>
      <c r="P906" s="1"/>
      <c r="Q906" s="1"/>
    </row>
    <row r="907" spans="9:17" ht="15.75" customHeight="1">
      <c r="I907" s="1"/>
      <c r="J907" s="1"/>
      <c r="M907" s="1"/>
      <c r="N907" s="1"/>
      <c r="O907" s="1"/>
      <c r="P907" s="1"/>
      <c r="Q907" s="1"/>
    </row>
    <row r="908" spans="9:17" ht="15.75" customHeight="1">
      <c r="I908" s="1"/>
      <c r="J908" s="1"/>
      <c r="M908" s="1"/>
      <c r="N908" s="1"/>
      <c r="O908" s="1"/>
      <c r="P908" s="1"/>
      <c r="Q908" s="1"/>
    </row>
    <row r="909" spans="9:17" ht="15.75" customHeight="1">
      <c r="I909" s="1"/>
      <c r="J909" s="1"/>
      <c r="M909" s="1"/>
      <c r="N909" s="1"/>
      <c r="O909" s="1"/>
      <c r="P909" s="1"/>
      <c r="Q909" s="1"/>
    </row>
    <row r="910" spans="9:17" ht="15.75" customHeight="1">
      <c r="I910" s="1"/>
      <c r="J910" s="1"/>
      <c r="M910" s="1"/>
      <c r="N910" s="1"/>
      <c r="O910" s="1"/>
      <c r="P910" s="1"/>
      <c r="Q910" s="1"/>
    </row>
    <row r="911" spans="9:17" ht="15.75" customHeight="1">
      <c r="I911" s="1"/>
      <c r="J911" s="1"/>
      <c r="M911" s="1"/>
      <c r="N911" s="1"/>
      <c r="O911" s="1"/>
      <c r="P911" s="1"/>
      <c r="Q911" s="1"/>
    </row>
    <row r="912" spans="9:17" ht="15.75" customHeight="1">
      <c r="I912" s="1"/>
      <c r="J912" s="1"/>
      <c r="M912" s="1"/>
      <c r="N912" s="1"/>
      <c r="O912" s="1"/>
      <c r="P912" s="1"/>
      <c r="Q912" s="1"/>
    </row>
    <row r="913" spans="9:17" ht="15.75" customHeight="1">
      <c r="I913" s="1"/>
      <c r="J913" s="1"/>
      <c r="M913" s="1"/>
      <c r="N913" s="1"/>
      <c r="O913" s="1"/>
      <c r="P913" s="1"/>
      <c r="Q913" s="1"/>
    </row>
    <row r="914" spans="9:17" ht="15.75" customHeight="1">
      <c r="I914" s="1"/>
      <c r="J914" s="1"/>
      <c r="M914" s="1"/>
      <c r="N914" s="1"/>
      <c r="O914" s="1"/>
      <c r="P914" s="1"/>
      <c r="Q914" s="1"/>
    </row>
    <row r="915" spans="9:17" ht="15.75" customHeight="1">
      <c r="I915" s="1"/>
      <c r="J915" s="1"/>
      <c r="M915" s="1"/>
      <c r="N915" s="1"/>
      <c r="O915" s="1"/>
      <c r="P915" s="1"/>
      <c r="Q915" s="1"/>
    </row>
    <row r="916" spans="9:17" ht="15.75" customHeight="1">
      <c r="I916" s="1"/>
      <c r="J916" s="1"/>
      <c r="M916" s="1"/>
      <c r="N916" s="1"/>
      <c r="O916" s="1"/>
      <c r="P916" s="1"/>
      <c r="Q916" s="1"/>
    </row>
    <row r="917" spans="9:17" ht="15.75" customHeight="1">
      <c r="I917" s="1"/>
      <c r="J917" s="1"/>
      <c r="M917" s="1"/>
      <c r="N917" s="1"/>
      <c r="O917" s="1"/>
      <c r="P917" s="1"/>
      <c r="Q917" s="1"/>
    </row>
    <row r="918" spans="9:17" ht="15.75" customHeight="1">
      <c r="I918" s="1"/>
      <c r="J918" s="1"/>
      <c r="M918" s="1"/>
      <c r="N918" s="1"/>
      <c r="O918" s="1"/>
      <c r="P918" s="1"/>
      <c r="Q918" s="1"/>
    </row>
    <row r="919" spans="9:17" ht="15.75" customHeight="1">
      <c r="I919" s="1"/>
      <c r="J919" s="1"/>
      <c r="M919" s="1"/>
      <c r="N919" s="1"/>
      <c r="O919" s="1"/>
      <c r="P919" s="1"/>
      <c r="Q919" s="1"/>
    </row>
    <row r="920" spans="9:17" ht="15.75" customHeight="1">
      <c r="I920" s="1"/>
      <c r="J920" s="1"/>
      <c r="M920" s="1"/>
      <c r="N920" s="1"/>
      <c r="O920" s="1"/>
      <c r="P920" s="1"/>
      <c r="Q920" s="1"/>
    </row>
    <row r="921" spans="9:17" ht="15.75" customHeight="1">
      <c r="I921" s="1"/>
      <c r="J921" s="1"/>
      <c r="M921" s="1"/>
      <c r="N921" s="1"/>
      <c r="O921" s="1"/>
      <c r="P921" s="1"/>
      <c r="Q921" s="1"/>
    </row>
    <row r="922" spans="9:17" ht="15.75" customHeight="1">
      <c r="I922" s="1"/>
      <c r="J922" s="1"/>
      <c r="M922" s="1"/>
      <c r="N922" s="1"/>
      <c r="O922" s="1"/>
      <c r="P922" s="1"/>
      <c r="Q922" s="1"/>
    </row>
    <row r="923" spans="9:17" ht="15.75" customHeight="1">
      <c r="I923" s="1"/>
      <c r="J923" s="1"/>
      <c r="M923" s="1"/>
      <c r="N923" s="1"/>
      <c r="O923" s="1"/>
      <c r="P923" s="1"/>
      <c r="Q923" s="1"/>
    </row>
    <row r="924" spans="9:17" ht="15.75" customHeight="1">
      <c r="I924" s="1"/>
      <c r="J924" s="1"/>
      <c r="M924" s="1"/>
      <c r="N924" s="1"/>
      <c r="O924" s="1"/>
      <c r="P924" s="1"/>
      <c r="Q924" s="1"/>
    </row>
    <row r="925" spans="9:17" ht="15.75" customHeight="1">
      <c r="I925" s="1"/>
      <c r="J925" s="1"/>
      <c r="M925" s="1"/>
      <c r="N925" s="1"/>
      <c r="O925" s="1"/>
      <c r="P925" s="1"/>
      <c r="Q925" s="1"/>
    </row>
    <row r="926" spans="9:17" ht="15.75" customHeight="1">
      <c r="I926" s="1"/>
      <c r="J926" s="1"/>
      <c r="M926" s="1"/>
      <c r="N926" s="1"/>
      <c r="O926" s="1"/>
      <c r="P926" s="1"/>
      <c r="Q926" s="1"/>
    </row>
    <row r="927" spans="9:17" ht="15.75" customHeight="1">
      <c r="I927" s="1"/>
      <c r="J927" s="1"/>
      <c r="M927" s="1"/>
      <c r="N927" s="1"/>
      <c r="O927" s="1"/>
      <c r="P927" s="1"/>
      <c r="Q927" s="1"/>
    </row>
    <row r="928" spans="9:17" ht="15.75" customHeight="1">
      <c r="I928" s="1"/>
      <c r="J928" s="1"/>
      <c r="M928" s="1"/>
      <c r="N928" s="1"/>
      <c r="O928" s="1"/>
      <c r="P928" s="1"/>
      <c r="Q928" s="1"/>
    </row>
    <row r="929" spans="9:17" ht="15.75" customHeight="1">
      <c r="I929" s="1"/>
      <c r="J929" s="1"/>
      <c r="M929" s="1"/>
      <c r="N929" s="1"/>
      <c r="O929" s="1"/>
      <c r="P929" s="1"/>
      <c r="Q929" s="1"/>
    </row>
    <row r="930" spans="9:17" ht="15.75" customHeight="1">
      <c r="I930" s="1"/>
      <c r="J930" s="1"/>
      <c r="M930" s="1"/>
      <c r="N930" s="1"/>
      <c r="O930" s="1"/>
      <c r="P930" s="1"/>
      <c r="Q930" s="1"/>
    </row>
    <row r="931" spans="9:17" ht="15.75" customHeight="1">
      <c r="I931" s="1"/>
      <c r="J931" s="1"/>
      <c r="M931" s="1"/>
      <c r="N931" s="1"/>
      <c r="O931" s="1"/>
      <c r="P931" s="1"/>
      <c r="Q931" s="1"/>
    </row>
    <row r="932" spans="9:17" ht="15.75" customHeight="1">
      <c r="I932" s="1"/>
      <c r="J932" s="1"/>
      <c r="M932" s="1"/>
      <c r="N932" s="1"/>
      <c r="O932" s="1"/>
      <c r="P932" s="1"/>
      <c r="Q932" s="1"/>
    </row>
    <row r="933" spans="9:17" ht="15.75" customHeight="1">
      <c r="I933" s="1"/>
      <c r="J933" s="1"/>
      <c r="M933" s="1"/>
      <c r="N933" s="1"/>
      <c r="O933" s="1"/>
      <c r="P933" s="1"/>
      <c r="Q933" s="1"/>
    </row>
    <row r="934" spans="9:17" ht="15.75" customHeight="1">
      <c r="I934" s="1"/>
      <c r="J934" s="1"/>
      <c r="M934" s="1"/>
      <c r="N934" s="1"/>
      <c r="O934" s="1"/>
      <c r="P934" s="1"/>
      <c r="Q934" s="1"/>
    </row>
    <row r="935" spans="9:17" ht="15.75" customHeight="1">
      <c r="I935" s="1"/>
      <c r="J935" s="1"/>
      <c r="M935" s="1"/>
      <c r="N935" s="1"/>
      <c r="O935" s="1"/>
      <c r="P935" s="1"/>
      <c r="Q935" s="1"/>
    </row>
    <row r="936" spans="9:17" ht="15.75" customHeight="1">
      <c r="I936" s="1"/>
      <c r="J936" s="1"/>
      <c r="M936" s="1"/>
      <c r="N936" s="1"/>
      <c r="O936" s="1"/>
      <c r="P936" s="1"/>
      <c r="Q936" s="1"/>
    </row>
    <row r="937" spans="9:17" ht="15.75" customHeight="1">
      <c r="I937" s="1"/>
      <c r="J937" s="1"/>
      <c r="M937" s="1"/>
      <c r="N937" s="1"/>
      <c r="O937" s="1"/>
      <c r="P937" s="1"/>
      <c r="Q937" s="1"/>
    </row>
    <row r="938" spans="9:17" ht="15.75" customHeight="1">
      <c r="I938" s="1"/>
      <c r="J938" s="1"/>
      <c r="M938" s="1"/>
      <c r="N938" s="1"/>
      <c r="O938" s="1"/>
      <c r="P938" s="1"/>
      <c r="Q938" s="1"/>
    </row>
    <row r="939" spans="9:17" ht="15.75" customHeight="1">
      <c r="I939" s="1"/>
      <c r="J939" s="1"/>
      <c r="M939" s="1"/>
      <c r="N939" s="1"/>
      <c r="O939" s="1"/>
      <c r="P939" s="1"/>
      <c r="Q939" s="1"/>
    </row>
    <row r="940" spans="9:17" ht="15.75" customHeight="1">
      <c r="I940" s="1"/>
      <c r="J940" s="1"/>
      <c r="M940" s="1"/>
      <c r="N940" s="1"/>
      <c r="O940" s="1"/>
      <c r="P940" s="1"/>
      <c r="Q940" s="1"/>
    </row>
    <row r="941" spans="9:17" ht="15.75" customHeight="1">
      <c r="I941" s="1"/>
      <c r="J941" s="1"/>
      <c r="M941" s="1"/>
      <c r="N941" s="1"/>
      <c r="O941" s="1"/>
      <c r="P941" s="1"/>
      <c r="Q941" s="1"/>
    </row>
    <row r="942" spans="9:17" ht="15.75" customHeight="1">
      <c r="I942" s="1"/>
      <c r="J942" s="1"/>
      <c r="M942" s="1"/>
      <c r="N942" s="1"/>
      <c r="O942" s="1"/>
      <c r="P942" s="1"/>
      <c r="Q942" s="1"/>
    </row>
    <row r="943" spans="9:17" ht="15.75" customHeight="1">
      <c r="I943" s="1"/>
      <c r="J943" s="1"/>
      <c r="M943" s="1"/>
      <c r="N943" s="1"/>
      <c r="O943" s="1"/>
      <c r="P943" s="1"/>
      <c r="Q943" s="1"/>
    </row>
    <row r="944" spans="9:17" ht="15.75" customHeight="1">
      <c r="I944" s="1"/>
      <c r="J944" s="1"/>
      <c r="M944" s="1"/>
      <c r="N944" s="1"/>
      <c r="O944" s="1"/>
      <c r="P944" s="1"/>
      <c r="Q944" s="1"/>
    </row>
    <row r="945" spans="9:17" ht="15.75" customHeight="1">
      <c r="I945" s="1"/>
      <c r="J945" s="1"/>
      <c r="M945" s="1"/>
      <c r="N945" s="1"/>
      <c r="O945" s="1"/>
      <c r="P945" s="1"/>
      <c r="Q945" s="1"/>
    </row>
    <row r="946" spans="9:17" ht="15.75" customHeight="1">
      <c r="I946" s="1"/>
      <c r="J946" s="1"/>
      <c r="M946" s="1"/>
      <c r="N946" s="1"/>
      <c r="O946" s="1"/>
      <c r="P946" s="1"/>
      <c r="Q946" s="1"/>
    </row>
    <row r="947" spans="9:17" ht="15.75" customHeight="1">
      <c r="I947" s="1"/>
      <c r="J947" s="1"/>
      <c r="M947" s="1"/>
      <c r="N947" s="1"/>
      <c r="O947" s="1"/>
      <c r="P947" s="1"/>
      <c r="Q947" s="1"/>
    </row>
    <row r="948" spans="9:17" ht="15.75" customHeight="1">
      <c r="I948" s="1"/>
      <c r="J948" s="1"/>
      <c r="M948" s="1"/>
      <c r="N948" s="1"/>
      <c r="O948" s="1"/>
      <c r="P948" s="1"/>
      <c r="Q948" s="1"/>
    </row>
    <row r="949" spans="9:17" ht="15.75" customHeight="1">
      <c r="I949" s="1"/>
      <c r="J949" s="1"/>
      <c r="M949" s="1"/>
      <c r="N949" s="1"/>
      <c r="O949" s="1"/>
      <c r="P949" s="1"/>
      <c r="Q949" s="1"/>
    </row>
    <row r="950" spans="9:17" ht="15.75" customHeight="1">
      <c r="I950" s="1"/>
      <c r="J950" s="1"/>
      <c r="M950" s="1"/>
      <c r="N950" s="1"/>
      <c r="O950" s="1"/>
      <c r="P950" s="1"/>
      <c r="Q950" s="1"/>
    </row>
    <row r="951" spans="9:17" ht="15.75" customHeight="1">
      <c r="I951" s="1"/>
      <c r="J951" s="1"/>
      <c r="M951" s="1"/>
      <c r="N951" s="1"/>
      <c r="O951" s="1"/>
      <c r="P951" s="1"/>
      <c r="Q951" s="1"/>
    </row>
    <row r="952" spans="9:17" ht="15.75" customHeight="1">
      <c r="I952" s="1"/>
      <c r="J952" s="1"/>
      <c r="M952" s="1"/>
      <c r="N952" s="1"/>
      <c r="O952" s="1"/>
      <c r="P952" s="1"/>
      <c r="Q952" s="1"/>
    </row>
    <row r="953" spans="9:17" ht="15.75" customHeight="1">
      <c r="I953" s="1"/>
      <c r="J953" s="1"/>
      <c r="M953" s="1"/>
      <c r="N953" s="1"/>
      <c r="O953" s="1"/>
      <c r="P953" s="1"/>
      <c r="Q953" s="1"/>
    </row>
    <row r="954" spans="9:17" ht="15.75" customHeight="1">
      <c r="I954" s="1"/>
      <c r="J954" s="1"/>
      <c r="M954" s="1"/>
      <c r="N954" s="1"/>
      <c r="O954" s="1"/>
      <c r="P954" s="1"/>
      <c r="Q954" s="1"/>
    </row>
    <row r="955" spans="9:17" ht="15.75" customHeight="1">
      <c r="I955" s="1"/>
      <c r="J955" s="1"/>
      <c r="M955" s="1"/>
      <c r="N955" s="1"/>
      <c r="O955" s="1"/>
      <c r="P955" s="1"/>
      <c r="Q955" s="1"/>
    </row>
    <row r="956" spans="9:17" ht="15.75" customHeight="1">
      <c r="I956" s="1"/>
      <c r="J956" s="1"/>
      <c r="M956" s="1"/>
      <c r="N956" s="1"/>
      <c r="O956" s="1"/>
      <c r="P956" s="1"/>
      <c r="Q956" s="1"/>
    </row>
    <row r="957" spans="9:17" ht="15.75" customHeight="1">
      <c r="I957" s="1"/>
      <c r="J957" s="1"/>
      <c r="M957" s="1"/>
      <c r="N957" s="1"/>
      <c r="O957" s="1"/>
      <c r="P957" s="1"/>
      <c r="Q957" s="1"/>
    </row>
    <row r="958" spans="9:17" ht="15.75" customHeight="1">
      <c r="I958" s="1"/>
      <c r="J958" s="1"/>
      <c r="M958" s="1"/>
      <c r="N958" s="1"/>
      <c r="O958" s="1"/>
      <c r="P958" s="1"/>
      <c r="Q958" s="1"/>
    </row>
    <row r="959" spans="9:17" ht="15.75" customHeight="1">
      <c r="I959" s="1"/>
      <c r="J959" s="1"/>
      <c r="M959" s="1"/>
      <c r="N959" s="1"/>
      <c r="O959" s="1"/>
      <c r="P959" s="1"/>
      <c r="Q959" s="1"/>
    </row>
    <row r="960" spans="9:17" ht="15.75" customHeight="1">
      <c r="I960" s="1"/>
      <c r="J960" s="1"/>
      <c r="M960" s="1"/>
      <c r="N960" s="1"/>
      <c r="O960" s="1"/>
      <c r="P960" s="1"/>
      <c r="Q960" s="1"/>
    </row>
    <row r="961" spans="9:17" ht="15.75" customHeight="1">
      <c r="I961" s="1"/>
      <c r="J961" s="1"/>
      <c r="M961" s="1"/>
      <c r="N961" s="1"/>
      <c r="O961" s="1"/>
      <c r="P961" s="1"/>
      <c r="Q961" s="1"/>
    </row>
    <row r="962" spans="9:17" ht="15.75" customHeight="1">
      <c r="I962" s="1"/>
      <c r="J962" s="1"/>
      <c r="M962" s="1"/>
      <c r="N962" s="1"/>
      <c r="O962" s="1"/>
      <c r="P962" s="1"/>
      <c r="Q962" s="1"/>
    </row>
    <row r="963" spans="9:17" ht="15.75" customHeight="1">
      <c r="I963" s="1"/>
      <c r="J963" s="1"/>
      <c r="M963" s="1"/>
      <c r="N963" s="1"/>
      <c r="O963" s="1"/>
      <c r="P963" s="1"/>
      <c r="Q963" s="1"/>
    </row>
    <row r="964" spans="9:17" ht="15.75" customHeight="1">
      <c r="I964" s="1"/>
      <c r="J964" s="1"/>
      <c r="M964" s="1"/>
      <c r="N964" s="1"/>
      <c r="O964" s="1"/>
      <c r="P964" s="1"/>
      <c r="Q964" s="1"/>
    </row>
    <row r="965" spans="9:17" ht="15.75" customHeight="1">
      <c r="I965" s="1"/>
      <c r="J965" s="1"/>
      <c r="M965" s="1"/>
      <c r="N965" s="1"/>
      <c r="O965" s="1"/>
      <c r="P965" s="1"/>
      <c r="Q965" s="1"/>
    </row>
    <row r="966" spans="9:17" ht="15.75" customHeight="1">
      <c r="I966" s="1"/>
      <c r="J966" s="1"/>
      <c r="M966" s="1"/>
      <c r="N966" s="1"/>
      <c r="O966" s="1"/>
      <c r="P966" s="1"/>
      <c r="Q966" s="1"/>
    </row>
    <row r="967" spans="9:17" ht="15.75" customHeight="1">
      <c r="I967" s="1"/>
      <c r="J967" s="1"/>
      <c r="M967" s="1"/>
      <c r="N967" s="1"/>
      <c r="O967" s="1"/>
      <c r="P967" s="1"/>
      <c r="Q967" s="1"/>
    </row>
    <row r="968" spans="9:17" ht="15.75" customHeight="1">
      <c r="I968" s="1"/>
      <c r="J968" s="1"/>
      <c r="M968" s="1"/>
      <c r="N968" s="1"/>
      <c r="O968" s="1"/>
      <c r="P968" s="1"/>
      <c r="Q968" s="1"/>
    </row>
    <row r="969" spans="9:17" ht="15.75" customHeight="1">
      <c r="I969" s="1"/>
      <c r="J969" s="1"/>
      <c r="M969" s="1"/>
      <c r="N969" s="1"/>
      <c r="O969" s="1"/>
      <c r="P969" s="1"/>
      <c r="Q969" s="1"/>
    </row>
    <row r="970" spans="9:17" ht="15.75" customHeight="1">
      <c r="I970" s="1"/>
      <c r="J970" s="1"/>
      <c r="M970" s="1"/>
      <c r="N970" s="1"/>
      <c r="O970" s="1"/>
      <c r="P970" s="1"/>
      <c r="Q970" s="1"/>
    </row>
    <row r="971" spans="9:17" ht="15.75" customHeight="1">
      <c r="I971" s="1"/>
      <c r="J971" s="1"/>
      <c r="M971" s="1"/>
      <c r="N971" s="1"/>
      <c r="O971" s="1"/>
      <c r="P971" s="1"/>
      <c r="Q971" s="1"/>
    </row>
    <row r="972" spans="9:17" ht="15.75" customHeight="1">
      <c r="I972" s="1"/>
      <c r="J972" s="1"/>
      <c r="M972" s="1"/>
      <c r="N972" s="1"/>
      <c r="O972" s="1"/>
      <c r="P972" s="1"/>
      <c r="Q972" s="1"/>
    </row>
    <row r="973" spans="9:17" ht="15.75" customHeight="1">
      <c r="I973" s="1"/>
      <c r="J973" s="1"/>
      <c r="M973" s="1"/>
      <c r="N973" s="1"/>
      <c r="O973" s="1"/>
      <c r="P973" s="1"/>
      <c r="Q973" s="1"/>
    </row>
    <row r="974" spans="9:17" ht="15.75" customHeight="1">
      <c r="I974" s="1"/>
      <c r="J974" s="1"/>
      <c r="M974" s="1"/>
      <c r="N974" s="1"/>
      <c r="O974" s="1"/>
      <c r="P974" s="1"/>
      <c r="Q974" s="1"/>
    </row>
    <row r="975" spans="9:17" ht="15.75" customHeight="1">
      <c r="I975" s="1"/>
      <c r="J975" s="1"/>
      <c r="M975" s="1"/>
      <c r="N975" s="1"/>
      <c r="O975" s="1"/>
      <c r="P975" s="1"/>
      <c r="Q975" s="1"/>
    </row>
    <row r="976" spans="9:17" ht="15.75" customHeight="1">
      <c r="I976" s="1"/>
      <c r="J976" s="1"/>
      <c r="M976" s="1"/>
      <c r="N976" s="1"/>
      <c r="O976" s="1"/>
      <c r="P976" s="1"/>
      <c r="Q976" s="1"/>
    </row>
    <row r="977" spans="9:17" ht="15.75" customHeight="1">
      <c r="I977" s="1"/>
      <c r="J977" s="1"/>
      <c r="M977" s="1"/>
      <c r="N977" s="1"/>
      <c r="O977" s="1"/>
      <c r="P977" s="1"/>
      <c r="Q977" s="1"/>
    </row>
    <row r="978" spans="9:17" ht="15.75" customHeight="1">
      <c r="I978" s="1"/>
      <c r="J978" s="1"/>
      <c r="M978" s="1"/>
      <c r="N978" s="1"/>
      <c r="O978" s="1"/>
      <c r="P978" s="1"/>
      <c r="Q978" s="1"/>
    </row>
    <row r="979" spans="9:17" ht="15.75" customHeight="1">
      <c r="I979" s="1"/>
      <c r="J979" s="1"/>
      <c r="M979" s="1"/>
      <c r="N979" s="1"/>
      <c r="O979" s="1"/>
      <c r="P979" s="1"/>
      <c r="Q979" s="1"/>
    </row>
    <row r="980" spans="9:17" ht="15.75" customHeight="1">
      <c r="I980" s="1"/>
      <c r="J980" s="1"/>
      <c r="M980" s="1"/>
      <c r="N980" s="1"/>
      <c r="O980" s="1"/>
      <c r="P980" s="1"/>
      <c r="Q980" s="1"/>
    </row>
    <row r="981" spans="9:17" ht="15.75" customHeight="1">
      <c r="I981" s="1"/>
      <c r="J981" s="1"/>
      <c r="M981" s="1"/>
      <c r="N981" s="1"/>
      <c r="O981" s="1"/>
      <c r="P981" s="1"/>
      <c r="Q981" s="1"/>
    </row>
    <row r="982" spans="9:17" ht="15.75" customHeight="1">
      <c r="I982" s="1"/>
      <c r="J982" s="1"/>
      <c r="M982" s="1"/>
      <c r="N982" s="1"/>
      <c r="O982" s="1"/>
      <c r="P982" s="1"/>
      <c r="Q982" s="1"/>
    </row>
    <row r="983" spans="9:17" ht="15.75" customHeight="1">
      <c r="I983" s="1"/>
      <c r="J983" s="1"/>
      <c r="M983" s="1"/>
      <c r="N983" s="1"/>
      <c r="O983" s="1"/>
      <c r="P983" s="1"/>
      <c r="Q983" s="1"/>
    </row>
    <row r="984" spans="9:17" ht="15.75" customHeight="1">
      <c r="I984" s="1"/>
      <c r="J984" s="1"/>
      <c r="M984" s="1"/>
      <c r="N984" s="1"/>
      <c r="O984" s="1"/>
      <c r="P984" s="1"/>
      <c r="Q984" s="1"/>
    </row>
    <row r="985" spans="9:17" ht="15.75" customHeight="1">
      <c r="I985" s="1"/>
      <c r="J985" s="1"/>
      <c r="M985" s="1"/>
      <c r="N985" s="1"/>
      <c r="O985" s="1"/>
      <c r="P985" s="1"/>
      <c r="Q985" s="1"/>
    </row>
    <row r="986" spans="9:17" ht="15.75" customHeight="1">
      <c r="I986" s="1"/>
      <c r="J986" s="1"/>
      <c r="M986" s="1"/>
      <c r="N986" s="1"/>
      <c r="O986" s="1"/>
      <c r="P986" s="1"/>
      <c r="Q986" s="1"/>
    </row>
    <row r="987" spans="9:17" ht="15.75" customHeight="1">
      <c r="I987" s="1"/>
      <c r="J987" s="1"/>
      <c r="M987" s="1"/>
      <c r="N987" s="1"/>
      <c r="O987" s="1"/>
      <c r="P987" s="1"/>
      <c r="Q987" s="1"/>
    </row>
    <row r="988" spans="9:17" ht="15.75" customHeight="1">
      <c r="I988" s="1"/>
      <c r="J988" s="1"/>
      <c r="M988" s="1"/>
      <c r="N988" s="1"/>
      <c r="O988" s="1"/>
      <c r="P988" s="1"/>
      <c r="Q988" s="1"/>
    </row>
    <row r="989" spans="9:17" ht="15.75" customHeight="1">
      <c r="I989" s="1"/>
      <c r="J989" s="1"/>
      <c r="M989" s="1"/>
      <c r="N989" s="1"/>
      <c r="O989" s="1"/>
      <c r="P989" s="1"/>
      <c r="Q989" s="1"/>
    </row>
    <row r="990" spans="9:17" ht="15.75" customHeight="1">
      <c r="I990" s="1"/>
      <c r="J990" s="1"/>
      <c r="M990" s="1"/>
      <c r="N990" s="1"/>
      <c r="O990" s="1"/>
      <c r="P990" s="1"/>
      <c r="Q990" s="1"/>
    </row>
    <row r="991" spans="9:17" ht="15.75" customHeight="1">
      <c r="I991" s="1"/>
      <c r="J991" s="1"/>
      <c r="M991" s="1"/>
      <c r="N991" s="1"/>
      <c r="O991" s="1"/>
      <c r="P991" s="1"/>
      <c r="Q991" s="1"/>
    </row>
    <row r="992" spans="9:17" ht="15.75" customHeight="1">
      <c r="I992" s="1"/>
      <c r="J992" s="1"/>
      <c r="M992" s="1"/>
      <c r="N992" s="1"/>
      <c r="O992" s="1"/>
      <c r="P992" s="1"/>
      <c r="Q992" s="1"/>
    </row>
    <row r="993" spans="9:17" ht="15.75" customHeight="1">
      <c r="I993" s="1"/>
      <c r="J993" s="1"/>
      <c r="M993" s="1"/>
      <c r="N993" s="1"/>
      <c r="O993" s="1"/>
      <c r="P993" s="1"/>
      <c r="Q993" s="1"/>
    </row>
    <row r="994" spans="9:17" ht="15.75" customHeight="1">
      <c r="I994" s="1"/>
      <c r="J994" s="1"/>
      <c r="M994" s="1"/>
      <c r="N994" s="1"/>
      <c r="O994" s="1"/>
      <c r="P994" s="1"/>
      <c r="Q994" s="1"/>
    </row>
    <row r="995" spans="9:17" ht="15.75" customHeight="1">
      <c r="I995" s="1"/>
      <c r="J995" s="1"/>
      <c r="M995" s="1"/>
      <c r="N995" s="1"/>
      <c r="O995" s="1"/>
      <c r="P995" s="1"/>
      <c r="Q995" s="1"/>
    </row>
    <row r="996" spans="9:17" ht="15.75" customHeight="1">
      <c r="I996" s="1"/>
      <c r="J996" s="1"/>
      <c r="M996" s="1"/>
      <c r="N996" s="1"/>
      <c r="O996" s="1"/>
      <c r="P996" s="1"/>
      <c r="Q996" s="1"/>
    </row>
    <row r="997" spans="9:17" ht="15.75" customHeight="1">
      <c r="I997" s="1"/>
      <c r="J997" s="1"/>
      <c r="M997" s="1"/>
      <c r="N997" s="1"/>
      <c r="O997" s="1"/>
      <c r="P997" s="1"/>
      <c r="Q997" s="1"/>
    </row>
    <row r="998" spans="9:17" ht="15.75" customHeight="1">
      <c r="I998" s="1"/>
      <c r="J998" s="1"/>
      <c r="M998" s="1"/>
      <c r="N998" s="1"/>
      <c r="O998" s="1"/>
      <c r="P998" s="1"/>
      <c r="Q998" s="1"/>
    </row>
    <row r="999" spans="9:17">
      <c r="M999" s="1"/>
      <c r="N999" s="1"/>
      <c r="O999" s="1"/>
      <c r="P999" s="1"/>
      <c r="Q999" s="1"/>
    </row>
    <row r="1000" spans="9:17">
      <c r="M1000" s="1"/>
      <c r="N1000" s="1"/>
      <c r="O1000" s="1"/>
      <c r="P1000" s="1"/>
      <c r="Q1000" s="1"/>
    </row>
  </sheetData>
  <mergeCells count="7">
    <mergeCell ref="E7:E10"/>
    <mergeCell ref="F7:F10"/>
    <mergeCell ref="B2:C2"/>
    <mergeCell ref="B3:C3"/>
    <mergeCell ref="B7:B10"/>
    <mergeCell ref="C7:C10"/>
    <mergeCell ref="D7:D10"/>
  </mergeCells>
  <pageMargins left="0.7" right="0.7" top="0.75" bottom="0.75" header="0" footer="0"/>
  <pageSetup orientation="landscape"/>
  <ignoredErrors>
    <ignoredError sqref="B12:F14 B17:F24 B15:E16 B30:F32 B25:E29" numberStoredAsText="1"/>
    <ignoredError sqref="F15 F25 F27:F29" numberStoredAsText="1" formula="1"/>
    <ignoredError sqref="F16 F26" numberStoredAsText="1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U1001"/>
  <sheetViews>
    <sheetView workbookViewId="0">
      <selection activeCell="H22" sqref="H22"/>
    </sheetView>
  </sheetViews>
  <sheetFormatPr baseColWidth="10" defaultColWidth="14.42578125" defaultRowHeight="15" customHeight="1"/>
  <cols>
    <col min="1" max="1" width="2.5703125" customWidth="1"/>
    <col min="2" max="4" width="5.140625" customWidth="1"/>
    <col min="5" max="5" width="73.140625" customWidth="1"/>
    <col min="6" max="7" width="14.7109375" customWidth="1"/>
    <col min="8" max="8" width="13.140625" customWidth="1"/>
    <col min="9" max="9" width="14.5703125" customWidth="1"/>
    <col min="10" max="10" width="4.7109375" customWidth="1"/>
    <col min="11" max="11" width="2.5703125" customWidth="1"/>
    <col min="12" max="17" width="10" customWidth="1"/>
  </cols>
  <sheetData>
    <row r="1" spans="1:21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>
      <c r="A2" s="1"/>
      <c r="B2" s="313"/>
      <c r="C2" s="314"/>
      <c r="D2" s="2"/>
      <c r="E2" s="315" t="s">
        <v>0</v>
      </c>
      <c r="F2" s="314"/>
      <c r="G2" s="314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>
      <c r="A3" s="1"/>
      <c r="B3" s="313"/>
      <c r="C3" s="314"/>
      <c r="D3" s="2"/>
      <c r="E3" s="316" t="s">
        <v>1</v>
      </c>
      <c r="F3" s="314"/>
      <c r="G3" s="314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>
      <c r="A4" s="1"/>
      <c r="B4" s="2"/>
      <c r="C4" s="2"/>
      <c r="D4" s="2"/>
      <c r="E4" s="316" t="s">
        <v>2</v>
      </c>
      <c r="F4" s="314"/>
      <c r="G4" s="314"/>
      <c r="H4" s="3"/>
      <c r="I4" s="193"/>
      <c r="J4" s="14"/>
      <c r="K4" s="1"/>
      <c r="L4" s="1"/>
      <c r="M4" s="1"/>
      <c r="N4" s="1"/>
      <c r="O4" s="1"/>
      <c r="P4" s="1"/>
      <c r="Q4" s="1"/>
    </row>
    <row r="5" spans="1:21">
      <c r="A5" s="1"/>
      <c r="B5" s="2"/>
      <c r="C5" s="6"/>
      <c r="D5" s="6"/>
      <c r="E5" s="315" t="s">
        <v>250</v>
      </c>
      <c r="F5" s="314"/>
      <c r="G5" s="314"/>
      <c r="H5" s="314"/>
      <c r="I5" s="4"/>
      <c r="J5" s="14"/>
      <c r="K5" s="1"/>
      <c r="L5" s="1"/>
      <c r="M5" s="1"/>
      <c r="N5" s="1"/>
      <c r="O5" s="1"/>
      <c r="P5" s="1"/>
      <c r="Q5" s="1"/>
    </row>
    <row r="6" spans="1:21" ht="15.75" customHeight="1">
      <c r="A6" s="1"/>
      <c r="B6" s="2"/>
      <c r="C6" s="2"/>
      <c r="D6" s="2"/>
      <c r="E6" s="2"/>
      <c r="F6" s="3"/>
      <c r="G6" s="49">
        <f t="shared" ref="G6:H6" si="0">+G22-G8</f>
        <v>0</v>
      </c>
      <c r="H6" s="49">
        <f t="shared" si="0"/>
        <v>0</v>
      </c>
      <c r="I6" s="4"/>
      <c r="J6" s="14"/>
      <c r="K6" s="1"/>
      <c r="L6" s="1"/>
      <c r="M6" s="1"/>
      <c r="N6" s="1"/>
      <c r="O6" s="1"/>
      <c r="P6" s="1"/>
      <c r="Q6" s="1"/>
    </row>
    <row r="7" spans="1:21" ht="15" customHeight="1">
      <c r="A7" s="1"/>
      <c r="B7" s="35" t="s">
        <v>4</v>
      </c>
      <c r="C7" s="35" t="s">
        <v>107</v>
      </c>
      <c r="D7" s="35" t="s">
        <v>5</v>
      </c>
      <c r="E7" s="223" t="s">
        <v>6</v>
      </c>
      <c r="F7" s="139" t="s">
        <v>7</v>
      </c>
      <c r="G7" s="139" t="s">
        <v>8</v>
      </c>
      <c r="H7" s="139" t="s">
        <v>9</v>
      </c>
      <c r="I7" s="12" t="s">
        <v>10</v>
      </c>
      <c r="J7" s="14"/>
      <c r="K7" s="1"/>
      <c r="L7" s="1"/>
      <c r="M7" s="1"/>
      <c r="N7" s="1"/>
      <c r="O7" s="1"/>
      <c r="P7" s="1"/>
      <c r="Q7" s="1"/>
    </row>
    <row r="8" spans="1:21" ht="15" customHeight="1">
      <c r="A8" s="14"/>
      <c r="B8" s="135"/>
      <c r="C8" s="135"/>
      <c r="D8" s="135"/>
      <c r="E8" s="224" t="s">
        <v>11</v>
      </c>
      <c r="F8" s="225">
        <f>+F11+F19+F21+F15+F9</f>
        <v>271469048</v>
      </c>
      <c r="G8" s="225">
        <f>+G11++G19+G21+G15+G9+G13</f>
        <v>98344694</v>
      </c>
      <c r="H8" s="225">
        <f t="shared" ref="H8:H31" si="1">+F8+G8</f>
        <v>369813742</v>
      </c>
      <c r="I8" s="34">
        <f t="shared" ref="I8:I34" si="2">IFERROR(H8/F8-1,"0.00%")</f>
        <v>0.36226853383299895</v>
      </c>
      <c r="J8" s="14"/>
      <c r="K8" s="14"/>
      <c r="L8" s="14"/>
      <c r="M8" s="14"/>
      <c r="N8" s="14"/>
      <c r="O8" s="14"/>
      <c r="P8" s="14"/>
      <c r="Q8" s="14"/>
    </row>
    <row r="9" spans="1:21" ht="15" customHeight="1">
      <c r="A9" s="14"/>
      <c r="B9" s="354" t="s">
        <v>25</v>
      </c>
      <c r="C9" s="354"/>
      <c r="D9" s="354"/>
      <c r="E9" s="409" t="s">
        <v>213</v>
      </c>
      <c r="F9" s="337">
        <f t="shared" ref="F9:G9" si="3">+F10</f>
        <v>10</v>
      </c>
      <c r="G9" s="410">
        <f t="shared" si="3"/>
        <v>0</v>
      </c>
      <c r="H9" s="337">
        <f t="shared" si="1"/>
        <v>10</v>
      </c>
      <c r="I9" s="411">
        <f t="shared" si="2"/>
        <v>0</v>
      </c>
      <c r="J9" s="14"/>
      <c r="K9" s="14"/>
      <c r="L9" s="14"/>
      <c r="M9" s="14"/>
      <c r="N9" s="14"/>
      <c r="O9" s="14"/>
      <c r="P9" s="14"/>
      <c r="Q9" s="14"/>
    </row>
    <row r="10" spans="1:21" ht="15" customHeight="1">
      <c r="A10" s="14"/>
      <c r="B10" s="354"/>
      <c r="C10" s="356" t="s">
        <v>85</v>
      </c>
      <c r="D10" s="354"/>
      <c r="E10" s="412" t="s">
        <v>251</v>
      </c>
      <c r="F10" s="347">
        <v>10</v>
      </c>
      <c r="G10" s="413">
        <f>+'Decretos 050503'!F14</f>
        <v>0</v>
      </c>
      <c r="H10" s="347">
        <f t="shared" si="1"/>
        <v>10</v>
      </c>
      <c r="I10" s="392">
        <f t="shared" si="2"/>
        <v>0</v>
      </c>
      <c r="J10" s="14"/>
      <c r="K10" s="14"/>
      <c r="L10" s="14"/>
      <c r="M10" s="14"/>
      <c r="N10" s="14"/>
      <c r="O10" s="14"/>
      <c r="P10" s="14"/>
      <c r="Q10" s="14"/>
    </row>
    <row r="11" spans="1:21" ht="15" customHeight="1">
      <c r="A11" s="1"/>
      <c r="B11" s="354" t="s">
        <v>33</v>
      </c>
      <c r="C11" s="354" t="s">
        <v>13</v>
      </c>
      <c r="D11" s="354" t="s">
        <v>14</v>
      </c>
      <c r="E11" s="354" t="s">
        <v>34</v>
      </c>
      <c r="F11" s="337">
        <f t="shared" ref="F11:G11" si="4">+F12</f>
        <v>267045358</v>
      </c>
      <c r="G11" s="338">
        <f t="shared" si="4"/>
        <v>84684493</v>
      </c>
      <c r="H11" s="337">
        <f t="shared" si="1"/>
        <v>351729851</v>
      </c>
      <c r="I11" s="411">
        <f t="shared" si="2"/>
        <v>0.31711651396688945</v>
      </c>
      <c r="J11" s="147"/>
      <c r="K11" s="1"/>
      <c r="L11" s="1"/>
      <c r="M11" s="1"/>
      <c r="N11" s="1"/>
      <c r="O11" s="1"/>
      <c r="P11" s="1"/>
      <c r="Q11" s="1"/>
    </row>
    <row r="12" spans="1:21" ht="15" customHeight="1">
      <c r="A12" s="1"/>
      <c r="B12" s="356" t="s">
        <v>20</v>
      </c>
      <c r="C12" s="356" t="s">
        <v>27</v>
      </c>
      <c r="D12" s="356" t="s">
        <v>14</v>
      </c>
      <c r="E12" s="356" t="s">
        <v>35</v>
      </c>
      <c r="F12" s="339">
        <v>267045358</v>
      </c>
      <c r="G12" s="334">
        <f>+'Decretos 050503'!F16</f>
        <v>84684493</v>
      </c>
      <c r="H12" s="347">
        <f t="shared" si="1"/>
        <v>351729851</v>
      </c>
      <c r="I12" s="392">
        <f t="shared" si="2"/>
        <v>0.31711651396688945</v>
      </c>
      <c r="J12" s="14"/>
      <c r="K12" s="1"/>
      <c r="L12" s="1"/>
      <c r="M12" s="1"/>
      <c r="N12" s="1"/>
      <c r="O12" s="1"/>
      <c r="P12" s="1"/>
      <c r="Q12" s="1"/>
    </row>
    <row r="13" spans="1:21" ht="15" customHeight="1">
      <c r="A13" s="1"/>
      <c r="B13" s="354" t="s">
        <v>42</v>
      </c>
      <c r="C13" s="356"/>
      <c r="D13" s="356"/>
      <c r="E13" s="370" t="s">
        <v>43</v>
      </c>
      <c r="F13" s="414">
        <f t="shared" ref="F13:G13" si="5">+F14</f>
        <v>0</v>
      </c>
      <c r="G13" s="334">
        <f t="shared" si="5"/>
        <v>10677318</v>
      </c>
      <c r="H13" s="347">
        <f t="shared" si="1"/>
        <v>10677318</v>
      </c>
      <c r="I13" s="392" t="str">
        <f t="shared" si="2"/>
        <v>0.00%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"/>
      <c r="B14" s="354"/>
      <c r="C14" s="356" t="s">
        <v>90</v>
      </c>
      <c r="D14" s="356"/>
      <c r="E14" s="377" t="s">
        <v>252</v>
      </c>
      <c r="F14" s="339">
        <v>0</v>
      </c>
      <c r="G14" s="334">
        <f>+'Decretos 050503'!F18</f>
        <v>10677318</v>
      </c>
      <c r="H14" s="347">
        <f t="shared" si="1"/>
        <v>10677318</v>
      </c>
      <c r="I14" s="392" t="str">
        <f t="shared" si="2"/>
        <v>0.00%</v>
      </c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>
      <c r="A15" s="1"/>
      <c r="B15" s="354" t="s">
        <v>253</v>
      </c>
      <c r="C15" s="354"/>
      <c r="D15" s="354"/>
      <c r="E15" s="354" t="s">
        <v>254</v>
      </c>
      <c r="F15" s="337">
        <f t="shared" ref="F15:G15" si="6">+F16</f>
        <v>4423670</v>
      </c>
      <c r="G15" s="410">
        <f t="shared" si="6"/>
        <v>0</v>
      </c>
      <c r="H15" s="337">
        <f t="shared" si="1"/>
        <v>4423670</v>
      </c>
      <c r="I15" s="392">
        <f t="shared" si="2"/>
        <v>0</v>
      </c>
      <c r="J15" s="147"/>
      <c r="K15" s="1"/>
      <c r="L15" s="1"/>
      <c r="M15" s="1"/>
      <c r="N15" s="1"/>
      <c r="O15" s="1"/>
      <c r="P15" s="1"/>
      <c r="Q15" s="1"/>
    </row>
    <row r="16" spans="1:21" ht="15" customHeight="1">
      <c r="A16" s="1"/>
      <c r="B16" s="356"/>
      <c r="C16" s="356" t="s">
        <v>16</v>
      </c>
      <c r="D16" s="356"/>
      <c r="E16" s="354" t="s">
        <v>17</v>
      </c>
      <c r="F16" s="347">
        <f>SUM(F17:F18)</f>
        <v>4423670</v>
      </c>
      <c r="G16" s="413">
        <f>+G17+G18</f>
        <v>0</v>
      </c>
      <c r="H16" s="347">
        <f t="shared" si="1"/>
        <v>4423670</v>
      </c>
      <c r="I16" s="392">
        <f t="shared" si="2"/>
        <v>0</v>
      </c>
      <c r="J16" s="14"/>
      <c r="K16" s="1"/>
      <c r="L16" s="1"/>
      <c r="M16" s="1"/>
      <c r="N16" s="1"/>
      <c r="O16" s="1"/>
      <c r="P16" s="1"/>
      <c r="Q16" s="1"/>
    </row>
    <row r="17" spans="1:21" ht="15" customHeight="1">
      <c r="A17" s="1"/>
      <c r="B17" s="356"/>
      <c r="C17" s="356"/>
      <c r="D17" s="356" t="s">
        <v>255</v>
      </c>
      <c r="E17" s="356" t="s">
        <v>256</v>
      </c>
      <c r="F17" s="339">
        <v>4423670</v>
      </c>
      <c r="G17" s="413">
        <f>+'Decretos 050503'!F21</f>
        <v>0</v>
      </c>
      <c r="H17" s="347">
        <f t="shared" si="1"/>
        <v>4423670</v>
      </c>
      <c r="I17" s="392">
        <f t="shared" si="2"/>
        <v>0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hidden="1" customHeight="1">
      <c r="A18" s="1"/>
      <c r="B18" s="356"/>
      <c r="C18" s="356"/>
      <c r="D18" s="226" t="s">
        <v>257</v>
      </c>
      <c r="E18" s="356" t="s">
        <v>258</v>
      </c>
      <c r="F18" s="339">
        <v>0</v>
      </c>
      <c r="G18" s="400">
        <v>0</v>
      </c>
      <c r="H18" s="414">
        <f t="shared" si="1"/>
        <v>0</v>
      </c>
      <c r="I18" s="415" t="str">
        <f t="shared" si="2"/>
        <v>0.00%</v>
      </c>
      <c r="J18" s="147"/>
      <c r="K18" s="1"/>
      <c r="L18" s="1"/>
      <c r="M18" s="1"/>
      <c r="N18" s="1"/>
      <c r="O18" s="1"/>
      <c r="P18" s="1"/>
      <c r="Q18" s="1"/>
    </row>
    <row r="19" spans="1:21" ht="15" hidden="1" customHeight="1">
      <c r="A19" s="1"/>
      <c r="B19" s="354" t="s">
        <v>259</v>
      </c>
      <c r="C19" s="354" t="s">
        <v>13</v>
      </c>
      <c r="D19" s="354" t="s">
        <v>14</v>
      </c>
      <c r="E19" s="354" t="s">
        <v>260</v>
      </c>
      <c r="F19" s="414">
        <f t="shared" ref="F19:G19" si="7">+F20</f>
        <v>0</v>
      </c>
      <c r="G19" s="339">
        <f t="shared" si="7"/>
        <v>0</v>
      </c>
      <c r="H19" s="416">
        <f t="shared" si="1"/>
        <v>0</v>
      </c>
      <c r="I19" s="411" t="str">
        <f t="shared" si="2"/>
        <v>0.00%</v>
      </c>
      <c r="J19" s="1"/>
      <c r="K19" s="1"/>
      <c r="L19" s="1"/>
      <c r="M19" s="1"/>
      <c r="N19" s="1"/>
      <c r="O19" s="1"/>
      <c r="P19" s="1"/>
      <c r="Q19" s="1"/>
    </row>
    <row r="20" spans="1:21" ht="15" hidden="1" customHeight="1">
      <c r="A20" s="14"/>
      <c r="B20" s="356" t="s">
        <v>20</v>
      </c>
      <c r="C20" s="356" t="s">
        <v>29</v>
      </c>
      <c r="D20" s="356" t="s">
        <v>14</v>
      </c>
      <c r="E20" s="356" t="s">
        <v>261</v>
      </c>
      <c r="F20" s="339">
        <v>0</v>
      </c>
      <c r="G20" s="339">
        <v>0</v>
      </c>
      <c r="H20" s="414">
        <f t="shared" si="1"/>
        <v>0</v>
      </c>
      <c r="I20" s="392" t="str">
        <f t="shared" si="2"/>
        <v>0.00%</v>
      </c>
      <c r="J20" s="1"/>
      <c r="K20" s="14"/>
      <c r="L20" s="14"/>
      <c r="M20" s="14"/>
      <c r="N20" s="14"/>
      <c r="O20" s="14"/>
      <c r="P20" s="14"/>
      <c r="Q20" s="14"/>
    </row>
    <row r="21" spans="1:21" ht="15" customHeight="1">
      <c r="A21" s="1"/>
      <c r="B21" s="354" t="s">
        <v>46</v>
      </c>
      <c r="C21" s="354" t="s">
        <v>13</v>
      </c>
      <c r="D21" s="354" t="s">
        <v>14</v>
      </c>
      <c r="E21" s="365" t="s">
        <v>47</v>
      </c>
      <c r="F21" s="340">
        <v>10</v>
      </c>
      <c r="G21" s="339">
        <f>+'Decretos 050503'!F35</f>
        <v>2982883</v>
      </c>
      <c r="H21" s="337">
        <f t="shared" si="1"/>
        <v>2982893</v>
      </c>
      <c r="I21" s="411">
        <f t="shared" si="2"/>
        <v>298288.3</v>
      </c>
      <c r="J21" s="1"/>
      <c r="K21" s="1"/>
      <c r="L21" s="1"/>
      <c r="M21" s="1"/>
      <c r="N21" s="1"/>
      <c r="O21" s="1"/>
      <c r="P21" s="1"/>
      <c r="Q21" s="1"/>
    </row>
    <row r="22" spans="1:21" ht="15" customHeight="1">
      <c r="A22" s="1"/>
      <c r="B22" s="360"/>
      <c r="C22" s="360"/>
      <c r="D22" s="360"/>
      <c r="E22" s="417" t="s">
        <v>48</v>
      </c>
      <c r="F22" s="418">
        <f>+F23+F38+F34+F50+F30</f>
        <v>271469048</v>
      </c>
      <c r="G22" s="342">
        <f>+G23+G34+G38+G50+G30+G52+G32</f>
        <v>98344694</v>
      </c>
      <c r="H22" s="418">
        <f t="shared" si="1"/>
        <v>369813742</v>
      </c>
      <c r="I22" s="388">
        <f t="shared" si="2"/>
        <v>0.36226853383299895</v>
      </c>
      <c r="J22" s="1"/>
      <c r="K22" s="1"/>
      <c r="L22" s="1"/>
      <c r="M22" s="1"/>
      <c r="N22" s="1"/>
      <c r="O22" s="1"/>
      <c r="P22" s="1"/>
      <c r="Q22" s="1"/>
    </row>
    <row r="23" spans="1:21" ht="15" customHeight="1">
      <c r="A23" s="1"/>
      <c r="B23" s="354" t="s">
        <v>55</v>
      </c>
      <c r="C23" s="354" t="s">
        <v>13</v>
      </c>
      <c r="D23" s="354" t="s">
        <v>14</v>
      </c>
      <c r="E23" s="354" t="s">
        <v>15</v>
      </c>
      <c r="F23" s="374">
        <f t="shared" ref="F23:G23" si="8">+F27</f>
        <v>78685773</v>
      </c>
      <c r="G23" s="374">
        <f t="shared" si="8"/>
        <v>16500</v>
      </c>
      <c r="H23" s="374">
        <f t="shared" si="1"/>
        <v>78702273</v>
      </c>
      <c r="I23" s="411">
        <f t="shared" si="2"/>
        <v>2.0969483263511002E-4</v>
      </c>
      <c r="J23" s="1"/>
      <c r="K23" s="1"/>
      <c r="L23" s="1"/>
      <c r="M23" s="1"/>
      <c r="N23" s="1"/>
      <c r="O23" s="1"/>
      <c r="P23" s="1"/>
      <c r="Q23" s="1"/>
    </row>
    <row r="24" spans="1:21" ht="15" hidden="1" customHeight="1">
      <c r="A24" s="1"/>
      <c r="B24" s="354"/>
      <c r="C24" s="354" t="s">
        <v>16</v>
      </c>
      <c r="D24" s="354"/>
      <c r="E24" s="354" t="s">
        <v>262</v>
      </c>
      <c r="F24" s="374"/>
      <c r="G24" s="339"/>
      <c r="H24" s="374">
        <f t="shared" si="1"/>
        <v>0</v>
      </c>
      <c r="I24" s="411" t="str">
        <f t="shared" si="2"/>
        <v>0.00%</v>
      </c>
      <c r="J24" s="1"/>
      <c r="K24" s="1"/>
      <c r="L24" s="1"/>
      <c r="M24" s="1"/>
      <c r="N24" s="1"/>
      <c r="O24" s="1"/>
      <c r="P24" s="1"/>
      <c r="Q24" s="1"/>
    </row>
    <row r="25" spans="1:21" ht="15" hidden="1" customHeight="1">
      <c r="A25" s="1"/>
      <c r="B25" s="354"/>
      <c r="C25" s="354"/>
      <c r="D25" s="356" t="s">
        <v>263</v>
      </c>
      <c r="E25" s="356" t="s">
        <v>264</v>
      </c>
      <c r="F25" s="374"/>
      <c r="G25" s="339"/>
      <c r="H25" s="339">
        <f t="shared" si="1"/>
        <v>0</v>
      </c>
      <c r="I25" s="411" t="str">
        <f t="shared" si="2"/>
        <v>0.00%</v>
      </c>
      <c r="J25" s="1"/>
      <c r="K25" s="1"/>
      <c r="L25" s="1"/>
      <c r="M25" s="1"/>
      <c r="N25" s="1"/>
      <c r="O25" s="1"/>
      <c r="P25" s="1"/>
      <c r="Q25" s="1"/>
    </row>
    <row r="26" spans="1:21" ht="15" hidden="1" customHeight="1">
      <c r="A26" s="1"/>
      <c r="B26" s="354"/>
      <c r="C26" s="354"/>
      <c r="D26" s="356" t="s">
        <v>265</v>
      </c>
      <c r="E26" s="356" t="s">
        <v>266</v>
      </c>
      <c r="F26" s="374"/>
      <c r="G26" s="339"/>
      <c r="H26" s="339">
        <f t="shared" si="1"/>
        <v>0</v>
      </c>
      <c r="I26" s="392" t="str">
        <f t="shared" si="2"/>
        <v>0.00%</v>
      </c>
      <c r="J26" s="1"/>
      <c r="K26" s="1"/>
      <c r="L26" s="1"/>
      <c r="M26" s="1"/>
      <c r="N26" s="1"/>
      <c r="O26" s="1"/>
      <c r="P26" s="1"/>
      <c r="Q26" s="1"/>
    </row>
    <row r="27" spans="1:21" ht="15" customHeight="1">
      <c r="A27" s="1"/>
      <c r="B27" s="354" t="s">
        <v>20</v>
      </c>
      <c r="C27" s="354" t="s">
        <v>36</v>
      </c>
      <c r="D27" s="354" t="s">
        <v>14</v>
      </c>
      <c r="E27" s="354" t="s">
        <v>62</v>
      </c>
      <c r="F27" s="374">
        <f t="shared" ref="F27:G27" si="9">SUM(F28:F29)</f>
        <v>78685773</v>
      </c>
      <c r="G27" s="374">
        <f t="shared" si="9"/>
        <v>16500</v>
      </c>
      <c r="H27" s="374">
        <f t="shared" si="1"/>
        <v>78702273</v>
      </c>
      <c r="I27" s="411">
        <f t="shared" si="2"/>
        <v>2.0969483263511002E-4</v>
      </c>
      <c r="J27" s="14"/>
      <c r="K27" s="1"/>
      <c r="L27" s="1"/>
      <c r="M27" s="1"/>
      <c r="N27" s="1"/>
      <c r="O27" s="1"/>
      <c r="P27" s="1"/>
      <c r="Q27" s="1"/>
    </row>
    <row r="28" spans="1:21" ht="15" customHeight="1">
      <c r="A28" s="1"/>
      <c r="B28" s="356" t="s">
        <v>20</v>
      </c>
      <c r="C28" s="356" t="s">
        <v>13</v>
      </c>
      <c r="D28" s="356" t="s">
        <v>267</v>
      </c>
      <c r="E28" s="356" t="s">
        <v>268</v>
      </c>
      <c r="F28" s="339">
        <v>74875016</v>
      </c>
      <c r="G28" s="339">
        <f>+'Decretos 050503'!K37</f>
        <v>30983</v>
      </c>
      <c r="H28" s="339">
        <f t="shared" si="1"/>
        <v>74905999</v>
      </c>
      <c r="I28" s="392">
        <f t="shared" si="2"/>
        <v>4.1379623878801119E-4</v>
      </c>
      <c r="J28" s="14"/>
      <c r="K28" s="1"/>
      <c r="L28" s="1"/>
      <c r="M28" s="1"/>
      <c r="N28" s="1"/>
      <c r="O28" s="1"/>
      <c r="P28" s="1"/>
      <c r="Q28" s="1"/>
    </row>
    <row r="29" spans="1:21" ht="15" customHeight="1">
      <c r="A29" s="1"/>
      <c r="B29" s="356" t="s">
        <v>20</v>
      </c>
      <c r="C29" s="356" t="s">
        <v>13</v>
      </c>
      <c r="D29" s="356" t="s">
        <v>269</v>
      </c>
      <c r="E29" s="356" t="s">
        <v>270</v>
      </c>
      <c r="F29" s="339">
        <v>3810757</v>
      </c>
      <c r="G29" s="339">
        <f>+'Decretos 050503'!F44</f>
        <v>-14483</v>
      </c>
      <c r="H29" s="339">
        <f t="shared" si="1"/>
        <v>3796274</v>
      </c>
      <c r="I29" s="392">
        <f t="shared" si="2"/>
        <v>-3.8005572121234676E-3</v>
      </c>
      <c r="J29" s="14"/>
      <c r="K29" s="1"/>
      <c r="L29" s="1"/>
      <c r="M29" s="1"/>
      <c r="N29" s="1"/>
      <c r="O29" s="1"/>
      <c r="P29" s="1"/>
      <c r="Q29" s="1"/>
    </row>
    <row r="30" spans="1:21" ht="15" customHeight="1">
      <c r="A30" s="1"/>
      <c r="B30" s="354" t="s">
        <v>83</v>
      </c>
      <c r="C30" s="354" t="s">
        <v>13</v>
      </c>
      <c r="D30" s="354" t="s">
        <v>14</v>
      </c>
      <c r="E30" s="354" t="s">
        <v>271</v>
      </c>
      <c r="F30" s="374">
        <f t="shared" ref="F30:G30" si="10">+F31</f>
        <v>10</v>
      </c>
      <c r="G30" s="374">
        <f t="shared" si="10"/>
        <v>13655238</v>
      </c>
      <c r="H30" s="374">
        <f t="shared" si="1"/>
        <v>13655248</v>
      </c>
      <c r="I30" s="411">
        <f t="shared" si="2"/>
        <v>1365523.8</v>
      </c>
      <c r="J30" s="14"/>
      <c r="K30" s="1"/>
      <c r="L30" s="1"/>
      <c r="M30" s="1"/>
      <c r="N30" s="1"/>
      <c r="O30" s="1"/>
      <c r="P30" s="1"/>
      <c r="Q30" s="1"/>
    </row>
    <row r="31" spans="1:21" ht="15" customHeight="1">
      <c r="A31" s="1"/>
      <c r="B31" s="356"/>
      <c r="C31" s="356" t="s">
        <v>85</v>
      </c>
      <c r="D31" s="356"/>
      <c r="E31" s="356" t="s">
        <v>272</v>
      </c>
      <c r="F31" s="339">
        <v>10</v>
      </c>
      <c r="G31" s="339">
        <f>+'Decretos 050503'!F46</f>
        <v>13655238</v>
      </c>
      <c r="H31" s="339">
        <f t="shared" si="1"/>
        <v>13655248</v>
      </c>
      <c r="I31" s="392">
        <f t="shared" si="2"/>
        <v>1365523.8</v>
      </c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hidden="1" customHeight="1">
      <c r="A32" s="1"/>
      <c r="B32" s="354" t="s">
        <v>273</v>
      </c>
      <c r="C32" s="354"/>
      <c r="D32" s="354"/>
      <c r="E32" s="354" t="s">
        <v>274</v>
      </c>
      <c r="F32" s="374"/>
      <c r="G32" s="339"/>
      <c r="H32" s="374">
        <f>+'Decretos 050503'!F47</f>
        <v>0</v>
      </c>
      <c r="I32" s="392" t="str">
        <f t="shared" si="2"/>
        <v>0.00%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hidden="1" customHeight="1">
      <c r="A33" s="1"/>
      <c r="B33" s="356"/>
      <c r="C33" s="356" t="s">
        <v>56</v>
      </c>
      <c r="D33" s="356"/>
      <c r="E33" s="356" t="s">
        <v>275</v>
      </c>
      <c r="F33" s="339"/>
      <c r="G33" s="339"/>
      <c r="H33" s="339">
        <f>+'Decretos 050503'!F48</f>
        <v>0</v>
      </c>
      <c r="I33" s="392" t="str">
        <f t="shared" si="2"/>
        <v>0.00%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>
      <c r="A34" s="1"/>
      <c r="B34" s="354" t="s">
        <v>276</v>
      </c>
      <c r="C34" s="354" t="s">
        <v>13</v>
      </c>
      <c r="D34" s="354" t="s">
        <v>14</v>
      </c>
      <c r="E34" s="354" t="s">
        <v>277</v>
      </c>
      <c r="F34" s="374">
        <f t="shared" ref="F34:G34" si="11">+F35</f>
        <v>5667935</v>
      </c>
      <c r="G34" s="374">
        <f t="shared" si="11"/>
        <v>-604036</v>
      </c>
      <c r="H34" s="374">
        <f t="shared" ref="H34:H52" si="12">+F34+G34</f>
        <v>5063899</v>
      </c>
      <c r="I34" s="411">
        <f t="shared" si="2"/>
        <v>-0.10657073519721028</v>
      </c>
      <c r="J34" s="14"/>
      <c r="K34" s="1"/>
      <c r="L34" s="1"/>
      <c r="M34" s="1"/>
      <c r="N34" s="1"/>
      <c r="O34" s="1"/>
      <c r="P34" s="1"/>
      <c r="Q34" s="1"/>
    </row>
    <row r="35" spans="1:21" ht="15.75" customHeight="1">
      <c r="A35" s="1"/>
      <c r="B35" s="356" t="s">
        <v>20</v>
      </c>
      <c r="C35" s="356" t="s">
        <v>99</v>
      </c>
      <c r="D35" s="356" t="s">
        <v>14</v>
      </c>
      <c r="E35" s="356" t="s">
        <v>252</v>
      </c>
      <c r="F35" s="339">
        <f t="shared" ref="F35:G35" si="13">+F36</f>
        <v>5667935</v>
      </c>
      <c r="G35" s="339">
        <f t="shared" si="13"/>
        <v>-604036</v>
      </c>
      <c r="H35" s="339">
        <f t="shared" si="12"/>
        <v>5063899</v>
      </c>
      <c r="I35" s="392">
        <f>IFERROR(H35/F36-1,"0.00%")</f>
        <v>-0.10657073519721028</v>
      </c>
      <c r="J35" s="14"/>
      <c r="K35" s="1"/>
      <c r="L35" s="1"/>
      <c r="M35" s="1"/>
      <c r="N35" s="1"/>
      <c r="O35" s="1"/>
      <c r="P35" s="1"/>
      <c r="Q35" s="1"/>
    </row>
    <row r="36" spans="1:21" ht="15.75" customHeight="1">
      <c r="A36" s="1"/>
      <c r="B36" s="356" t="s">
        <v>20</v>
      </c>
      <c r="C36" s="356" t="s">
        <v>13</v>
      </c>
      <c r="D36" s="356" t="s">
        <v>278</v>
      </c>
      <c r="E36" s="356" t="s">
        <v>279</v>
      </c>
      <c r="F36" s="339">
        <v>5667935</v>
      </c>
      <c r="G36" s="339">
        <f>+'Decretos 050503'!F54</f>
        <v>-604036</v>
      </c>
      <c r="H36" s="339">
        <f t="shared" si="12"/>
        <v>5063899</v>
      </c>
      <c r="I36" s="392" t="str">
        <f t="shared" ref="I36:I37" si="14">IFERROR(H36/#REF!-1,"0.00%")</f>
        <v>0.00%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hidden="1" customHeight="1">
      <c r="A37" s="1"/>
      <c r="B37" s="356"/>
      <c r="C37" s="356"/>
      <c r="D37" s="356" t="s">
        <v>77</v>
      </c>
      <c r="E37" s="356" t="s">
        <v>280</v>
      </c>
      <c r="F37" s="339"/>
      <c r="G37" s="339"/>
      <c r="H37" s="339">
        <f t="shared" si="12"/>
        <v>0</v>
      </c>
      <c r="I37" s="392" t="str">
        <f t="shared" si="14"/>
        <v>0.00%</v>
      </c>
      <c r="J37" s="14"/>
      <c r="K37" s="1"/>
      <c r="L37" s="1"/>
      <c r="M37" s="1"/>
      <c r="N37" s="1"/>
      <c r="O37" s="1"/>
      <c r="P37" s="1"/>
      <c r="Q37" s="1"/>
    </row>
    <row r="38" spans="1:21" ht="15.75" customHeight="1">
      <c r="A38" s="1"/>
      <c r="B38" s="354" t="s">
        <v>228</v>
      </c>
      <c r="C38" s="354" t="s">
        <v>13</v>
      </c>
      <c r="D38" s="354" t="s">
        <v>14</v>
      </c>
      <c r="E38" s="354" t="s">
        <v>229</v>
      </c>
      <c r="F38" s="374">
        <f t="shared" ref="F38:G38" si="15">+F42</f>
        <v>187115320</v>
      </c>
      <c r="G38" s="374">
        <f t="shared" si="15"/>
        <v>85258797</v>
      </c>
      <c r="H38" s="374">
        <f t="shared" si="12"/>
        <v>272374117</v>
      </c>
      <c r="I38" s="411">
        <f t="shared" ref="I38:I52" si="16">IFERROR(H38/F38-1,"0.00%")</f>
        <v>0.45564840441712628</v>
      </c>
      <c r="J38" s="1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hidden="1" customHeight="1">
      <c r="A39" s="1"/>
      <c r="B39" s="354"/>
      <c r="C39" s="419" t="s">
        <v>16</v>
      </c>
      <c r="D39" s="354"/>
      <c r="E39" s="354" t="s">
        <v>281</v>
      </c>
      <c r="F39" s="374"/>
      <c r="G39" s="339"/>
      <c r="H39" s="374">
        <f t="shared" si="12"/>
        <v>0</v>
      </c>
      <c r="I39" s="411" t="str">
        <f t="shared" si="16"/>
        <v>0.00%</v>
      </c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hidden="1" customHeight="1">
      <c r="A40" s="1"/>
      <c r="B40" s="354"/>
      <c r="C40" s="354"/>
      <c r="D40" s="402" t="s">
        <v>282</v>
      </c>
      <c r="E40" s="356" t="s">
        <v>283</v>
      </c>
      <c r="F40" s="339">
        <v>0</v>
      </c>
      <c r="G40" s="339"/>
      <c r="H40" s="339">
        <f t="shared" si="12"/>
        <v>0</v>
      </c>
      <c r="I40" s="392" t="str">
        <f t="shared" si="16"/>
        <v>0.00%</v>
      </c>
      <c r="J40" s="1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hidden="1" customHeight="1">
      <c r="A41" s="1"/>
      <c r="B41" s="354"/>
      <c r="C41" s="354"/>
      <c r="D41" s="402" t="s">
        <v>284</v>
      </c>
      <c r="E41" s="356" t="s">
        <v>285</v>
      </c>
      <c r="F41" s="339">
        <v>0</v>
      </c>
      <c r="G41" s="339"/>
      <c r="H41" s="339">
        <f t="shared" si="12"/>
        <v>0</v>
      </c>
      <c r="I41" s="392" t="str">
        <f t="shared" si="16"/>
        <v>0.00%</v>
      </c>
      <c r="J41" s="14"/>
      <c r="K41" s="1"/>
      <c r="L41" s="1"/>
      <c r="M41" s="1"/>
      <c r="N41" s="1"/>
      <c r="O41" s="1"/>
      <c r="P41" s="1"/>
      <c r="Q41" s="1"/>
    </row>
    <row r="42" spans="1:21" ht="15.75" customHeight="1">
      <c r="A42" s="1"/>
      <c r="B42" s="356" t="s">
        <v>20</v>
      </c>
      <c r="C42" s="356" t="s">
        <v>36</v>
      </c>
      <c r="D42" s="356" t="s">
        <v>14</v>
      </c>
      <c r="E42" s="356" t="s">
        <v>62</v>
      </c>
      <c r="F42" s="339">
        <f>SUM(F43:F48)</f>
        <v>187115320</v>
      </c>
      <c r="G42" s="339">
        <f>SUM(G44:G49)</f>
        <v>85258797</v>
      </c>
      <c r="H42" s="339">
        <f t="shared" si="12"/>
        <v>272374117</v>
      </c>
      <c r="I42" s="392">
        <f t="shared" si="16"/>
        <v>0.45564840441712628</v>
      </c>
      <c r="J42" s="14"/>
      <c r="K42" s="1"/>
      <c r="L42" s="1"/>
      <c r="M42" s="1"/>
      <c r="N42" s="1"/>
      <c r="O42" s="1"/>
      <c r="P42" s="1"/>
      <c r="Q42" s="1"/>
    </row>
    <row r="43" spans="1:21" ht="15.75" hidden="1" customHeight="1">
      <c r="A43" s="1"/>
      <c r="B43" s="356" t="s">
        <v>20</v>
      </c>
      <c r="C43" s="356" t="s">
        <v>13</v>
      </c>
      <c r="D43" s="356" t="s">
        <v>286</v>
      </c>
      <c r="E43" s="356" t="s">
        <v>287</v>
      </c>
      <c r="F43" s="339">
        <v>0</v>
      </c>
      <c r="G43" s="339"/>
      <c r="H43" s="339">
        <f t="shared" si="12"/>
        <v>0</v>
      </c>
      <c r="I43" s="392" t="str">
        <f t="shared" si="16"/>
        <v>0.00%</v>
      </c>
      <c r="J43" s="14"/>
      <c r="K43" s="1"/>
      <c r="L43" s="1"/>
      <c r="M43" s="1"/>
      <c r="N43" s="1"/>
      <c r="O43" s="1"/>
      <c r="P43" s="1"/>
      <c r="Q43" s="1"/>
    </row>
    <row r="44" spans="1:21" ht="15.75" customHeight="1">
      <c r="A44" s="1"/>
      <c r="B44" s="356"/>
      <c r="C44" s="356"/>
      <c r="D44" s="356" t="s">
        <v>288</v>
      </c>
      <c r="E44" s="356" t="s">
        <v>289</v>
      </c>
      <c r="F44" s="339">
        <v>90277278</v>
      </c>
      <c r="G44" s="339">
        <f>+'Decretos 050503'!F61</f>
        <v>59300000</v>
      </c>
      <c r="H44" s="339">
        <f t="shared" si="12"/>
        <v>149577278</v>
      </c>
      <c r="I44" s="392">
        <f t="shared" si="16"/>
        <v>0.65686517486714657</v>
      </c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>
      <c r="A45" s="1"/>
      <c r="B45" s="356"/>
      <c r="C45" s="356"/>
      <c r="D45" s="356" t="s">
        <v>204</v>
      </c>
      <c r="E45" s="356" t="s">
        <v>290</v>
      </c>
      <c r="F45" s="339">
        <v>56612173</v>
      </c>
      <c r="G45" s="339">
        <f>+'Decretos 050503'!F62</f>
        <v>32000000</v>
      </c>
      <c r="H45" s="339">
        <f t="shared" si="12"/>
        <v>88612173</v>
      </c>
      <c r="I45" s="392">
        <f t="shared" si="16"/>
        <v>0.56524945615495104</v>
      </c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>
      <c r="A46" s="1"/>
      <c r="B46" s="356"/>
      <c r="C46" s="356"/>
      <c r="D46" s="356" t="s">
        <v>188</v>
      </c>
      <c r="E46" s="356" t="s">
        <v>291</v>
      </c>
      <c r="F46" s="339">
        <v>14656065</v>
      </c>
      <c r="G46" s="339">
        <f>+'Decretos 050503'!F63</f>
        <v>-6441203</v>
      </c>
      <c r="H46" s="339">
        <f t="shared" si="12"/>
        <v>8214862</v>
      </c>
      <c r="I46" s="392">
        <f t="shared" si="16"/>
        <v>-0.43949061361286268</v>
      </c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>
      <c r="A47" s="1"/>
      <c r="B47" s="356" t="s">
        <v>20</v>
      </c>
      <c r="C47" s="356" t="s">
        <v>13</v>
      </c>
      <c r="D47" s="356" t="s">
        <v>292</v>
      </c>
      <c r="E47" s="356" t="s">
        <v>293</v>
      </c>
      <c r="F47" s="339">
        <v>16934493</v>
      </c>
      <c r="G47" s="339">
        <v>0</v>
      </c>
      <c r="H47" s="339">
        <f t="shared" si="12"/>
        <v>16934493</v>
      </c>
      <c r="I47" s="392">
        <f t="shared" si="16"/>
        <v>0</v>
      </c>
      <c r="J47" s="14"/>
      <c r="K47" s="1"/>
      <c r="L47" s="1"/>
      <c r="M47" s="1"/>
      <c r="N47" s="1"/>
      <c r="O47" s="1"/>
      <c r="P47" s="1"/>
      <c r="Q47" s="1"/>
    </row>
    <row r="48" spans="1:21" ht="15.75" customHeight="1">
      <c r="A48" s="1"/>
      <c r="B48" s="356" t="s">
        <v>20</v>
      </c>
      <c r="C48" s="356" t="s">
        <v>13</v>
      </c>
      <c r="D48" s="356" t="s">
        <v>294</v>
      </c>
      <c r="E48" s="356" t="s">
        <v>295</v>
      </c>
      <c r="F48" s="339">
        <v>8635311</v>
      </c>
      <c r="G48" s="339">
        <v>0</v>
      </c>
      <c r="H48" s="339">
        <f t="shared" si="12"/>
        <v>8635311</v>
      </c>
      <c r="I48" s="392">
        <f t="shared" si="16"/>
        <v>0</v>
      </c>
      <c r="J48" s="1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>
      <c r="A49" s="1"/>
      <c r="B49" s="356"/>
      <c r="C49" s="356"/>
      <c r="D49" s="356" t="s">
        <v>296</v>
      </c>
      <c r="E49" s="356" t="s">
        <v>297</v>
      </c>
      <c r="F49" s="339">
        <v>0</v>
      </c>
      <c r="G49" s="339">
        <f>+'Decretos 050503'!F66</f>
        <v>400000</v>
      </c>
      <c r="H49" s="339">
        <f t="shared" si="12"/>
        <v>400000</v>
      </c>
      <c r="I49" s="392" t="str">
        <f t="shared" si="16"/>
        <v>0.00%</v>
      </c>
      <c r="J49" s="1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>
      <c r="A50" s="1"/>
      <c r="B50" s="354" t="s">
        <v>96</v>
      </c>
      <c r="C50" s="354" t="s">
        <v>13</v>
      </c>
      <c r="D50" s="354" t="s">
        <v>14</v>
      </c>
      <c r="E50" s="354" t="s">
        <v>97</v>
      </c>
      <c r="F50" s="374">
        <f t="shared" ref="F50:G50" si="17">+F51</f>
        <v>10</v>
      </c>
      <c r="G50" s="374">
        <f t="shared" si="17"/>
        <v>18195</v>
      </c>
      <c r="H50" s="374">
        <f t="shared" si="12"/>
        <v>18205</v>
      </c>
      <c r="I50" s="411">
        <f t="shared" si="16"/>
        <v>1819.5</v>
      </c>
      <c r="J50" s="14"/>
      <c r="K50" s="1"/>
      <c r="L50" s="1"/>
      <c r="M50" s="1"/>
      <c r="N50" s="1"/>
      <c r="O50" s="1"/>
      <c r="P50" s="1"/>
      <c r="Q50" s="1"/>
    </row>
    <row r="51" spans="1:21" ht="15.75" customHeight="1">
      <c r="A51" s="1"/>
      <c r="B51" s="354"/>
      <c r="C51" s="356" t="s">
        <v>73</v>
      </c>
      <c r="D51" s="356" t="s">
        <v>14</v>
      </c>
      <c r="E51" s="356" t="s">
        <v>211</v>
      </c>
      <c r="F51" s="339">
        <v>10</v>
      </c>
      <c r="G51" s="339">
        <f>+'Decretos 050503'!F69</f>
        <v>18195</v>
      </c>
      <c r="H51" s="339">
        <f t="shared" si="12"/>
        <v>18205</v>
      </c>
      <c r="I51" s="392">
        <f t="shared" si="16"/>
        <v>1819.5</v>
      </c>
      <c r="J51" s="14"/>
      <c r="K51" s="1"/>
      <c r="L51" s="1"/>
      <c r="M51" s="1"/>
      <c r="N51" s="1"/>
      <c r="O51" s="1"/>
      <c r="P51" s="1"/>
      <c r="Q51" s="1"/>
    </row>
    <row r="52" spans="1:21" ht="15.75" customHeight="1">
      <c r="A52" s="1"/>
      <c r="B52" s="365" t="s">
        <v>104</v>
      </c>
      <c r="C52" s="420"/>
      <c r="D52" s="420"/>
      <c r="E52" s="420" t="s">
        <v>298</v>
      </c>
      <c r="F52" s="341">
        <v>0</v>
      </c>
      <c r="G52" s="407">
        <v>0</v>
      </c>
      <c r="H52" s="341">
        <f t="shared" si="12"/>
        <v>0</v>
      </c>
      <c r="I52" s="421" t="str">
        <f t="shared" si="16"/>
        <v>0.00%</v>
      </c>
      <c r="J52" s="14"/>
      <c r="K52" s="1"/>
      <c r="L52" s="1"/>
      <c r="M52" s="1"/>
      <c r="N52" s="1"/>
      <c r="O52" s="1"/>
      <c r="P52" s="1"/>
      <c r="Q52" s="1"/>
    </row>
    <row r="53" spans="1:21" ht="15.75" customHeight="1">
      <c r="A53" s="1"/>
      <c r="B53" s="2"/>
      <c r="C53" s="2"/>
      <c r="D53" s="2"/>
      <c r="E53" s="2"/>
      <c r="F53" s="3"/>
      <c r="G53" s="3"/>
      <c r="H53" s="3"/>
      <c r="I53" s="227"/>
      <c r="J53" s="14"/>
      <c r="K53" s="1"/>
      <c r="L53" s="1"/>
      <c r="M53" s="1"/>
      <c r="N53" s="1"/>
      <c r="O53" s="1"/>
      <c r="P53" s="1"/>
      <c r="Q53" s="1"/>
    </row>
    <row r="54" spans="1:21" ht="16.5" customHeight="1">
      <c r="A54" s="1"/>
      <c r="B54" s="2"/>
      <c r="C54" s="2"/>
      <c r="D54" s="2"/>
      <c r="E54" s="2"/>
      <c r="F54" s="3"/>
      <c r="G54" s="3"/>
      <c r="H54" s="3"/>
      <c r="I54" s="4"/>
      <c r="J54" s="2"/>
      <c r="K54" s="1"/>
      <c r="L54" s="1"/>
      <c r="M54" s="1"/>
      <c r="N54" s="1"/>
      <c r="O54" s="1"/>
      <c r="P54" s="1"/>
      <c r="Q54" s="1"/>
    </row>
    <row r="55" spans="1:21" ht="15.75" customHeight="1">
      <c r="A55" s="1"/>
      <c r="B55" s="2"/>
      <c r="C55" s="2"/>
      <c r="D55" s="2"/>
      <c r="E55" s="2"/>
      <c r="F55" s="2"/>
      <c r="G55" s="2"/>
      <c r="H55" s="2"/>
      <c r="I55" s="2"/>
      <c r="J55" s="14"/>
      <c r="K55" s="1"/>
      <c r="L55" s="1"/>
      <c r="M55" s="1"/>
      <c r="N55" s="1"/>
      <c r="O55" s="1"/>
      <c r="P55" s="1"/>
      <c r="Q55" s="1"/>
    </row>
    <row r="56" spans="1:21" ht="15.75" customHeight="1">
      <c r="A56" s="1"/>
      <c r="B56" s="2"/>
      <c r="C56" s="2"/>
      <c r="D56" s="2"/>
      <c r="E56" s="2"/>
      <c r="F56" s="3"/>
      <c r="G56" s="3"/>
      <c r="H56" s="3"/>
      <c r="I56" s="4"/>
      <c r="J56" s="14"/>
      <c r="K56" s="1"/>
      <c r="L56" s="1"/>
      <c r="M56" s="1"/>
      <c r="N56" s="1"/>
      <c r="O56" s="1"/>
      <c r="P56" s="1"/>
      <c r="Q56" s="1"/>
    </row>
    <row r="57" spans="1:21" ht="15.75" customHeight="1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21" ht="15.75" customHeight="1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21" ht="15.75" customHeight="1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21" ht="15.75" customHeight="1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21" ht="15.75" customHeight="1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21" ht="15.75" customHeight="1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21" ht="15.75" customHeight="1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21" ht="15.75" customHeight="1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>
      <c r="A239" s="1"/>
      <c r="B239" s="2"/>
      <c r="C239" s="2"/>
      <c r="D239" s="2"/>
      <c r="E239" s="2"/>
      <c r="F239" s="3"/>
      <c r="G239" s="3"/>
      <c r="H239" s="3"/>
      <c r="I239" s="4"/>
      <c r="J239" s="14"/>
      <c r="K239" s="1"/>
      <c r="L239" s="1"/>
      <c r="M239" s="1"/>
      <c r="N239" s="1"/>
      <c r="O239" s="1"/>
      <c r="P239" s="1"/>
      <c r="Q239" s="1"/>
    </row>
    <row r="240" spans="1:17" ht="15.75" customHeight="1">
      <c r="A240" s="1"/>
      <c r="B240" s="2"/>
      <c r="C240" s="2"/>
      <c r="D240" s="2"/>
      <c r="E240" s="2"/>
      <c r="F240" s="3"/>
      <c r="G240" s="3"/>
      <c r="H240" s="3"/>
      <c r="I240" s="4"/>
      <c r="J240" s="14"/>
      <c r="K240" s="1"/>
      <c r="L240" s="1"/>
      <c r="M240" s="1"/>
      <c r="N240" s="1"/>
      <c r="O240" s="1"/>
      <c r="P240" s="1"/>
      <c r="Q240" s="1"/>
    </row>
    <row r="241" spans="1:17" ht="15.75" customHeight="1">
      <c r="A241" s="1"/>
      <c r="B241" s="2"/>
      <c r="C241" s="2"/>
      <c r="D241" s="2"/>
      <c r="E241" s="2"/>
      <c r="F241" s="3"/>
      <c r="G241" s="3"/>
      <c r="H241" s="3"/>
      <c r="I241" s="4"/>
      <c r="J241" s="14"/>
      <c r="K241" s="1"/>
      <c r="L241" s="1"/>
      <c r="M241" s="1"/>
      <c r="N241" s="1"/>
      <c r="O241" s="1"/>
      <c r="P241" s="1"/>
      <c r="Q241" s="1"/>
    </row>
    <row r="242" spans="1:17" ht="15.75" customHeight="1">
      <c r="A242" s="1"/>
      <c r="B242" s="2"/>
      <c r="C242" s="2"/>
      <c r="D242" s="2"/>
      <c r="E242" s="2"/>
      <c r="F242" s="3"/>
      <c r="G242" s="3"/>
      <c r="H242" s="3"/>
      <c r="I242" s="4"/>
      <c r="J242" s="14"/>
      <c r="K242" s="1"/>
      <c r="L242" s="1"/>
      <c r="M242" s="1"/>
      <c r="N242" s="1"/>
      <c r="O242" s="1"/>
      <c r="P242" s="1"/>
      <c r="Q242" s="1"/>
    </row>
    <row r="243" spans="1:17" ht="15.75" customHeight="1">
      <c r="A243" s="1"/>
      <c r="B243" s="2"/>
      <c r="C243" s="2"/>
      <c r="D243" s="2"/>
      <c r="E243" s="2"/>
      <c r="F243" s="3"/>
      <c r="G243" s="3"/>
      <c r="H243" s="3"/>
      <c r="I243" s="4"/>
      <c r="J243" s="14"/>
      <c r="K243" s="1"/>
      <c r="L243" s="1"/>
      <c r="M243" s="1"/>
      <c r="N243" s="1"/>
      <c r="O243" s="1"/>
      <c r="P243" s="1"/>
      <c r="Q243" s="1"/>
    </row>
    <row r="244" spans="1:17" ht="15.75" customHeight="1">
      <c r="A244" s="1"/>
      <c r="B244" s="2"/>
      <c r="C244" s="2"/>
      <c r="D244" s="2"/>
      <c r="E244" s="2"/>
      <c r="F244" s="3"/>
      <c r="G244" s="3"/>
      <c r="H244" s="3"/>
      <c r="I244" s="4"/>
      <c r="J244" s="14"/>
      <c r="K244" s="1"/>
      <c r="L244" s="1"/>
      <c r="M244" s="1"/>
      <c r="N244" s="1"/>
      <c r="O244" s="1"/>
      <c r="P244" s="1"/>
      <c r="Q244" s="1"/>
    </row>
    <row r="245" spans="1:17" ht="15.75" customHeight="1">
      <c r="A245" s="1"/>
      <c r="B245" s="2"/>
      <c r="C245" s="2"/>
      <c r="D245" s="2"/>
      <c r="E245" s="2"/>
      <c r="F245" s="3"/>
      <c r="G245" s="3"/>
      <c r="H245" s="3"/>
      <c r="I245" s="4"/>
      <c r="J245" s="14"/>
      <c r="K245" s="1"/>
      <c r="L245" s="1"/>
      <c r="M245" s="1"/>
      <c r="N245" s="1"/>
      <c r="O245" s="1"/>
      <c r="P245" s="1"/>
      <c r="Q245" s="1"/>
    </row>
    <row r="246" spans="1:17" ht="15.75" customHeight="1">
      <c r="A246" s="1"/>
      <c r="B246" s="2"/>
      <c r="C246" s="2"/>
      <c r="D246" s="2"/>
      <c r="E246" s="2"/>
      <c r="F246" s="3"/>
      <c r="G246" s="3"/>
      <c r="H246" s="3"/>
      <c r="I246" s="4"/>
      <c r="J246" s="14"/>
      <c r="K246" s="1"/>
      <c r="L246" s="1"/>
      <c r="M246" s="1"/>
      <c r="N246" s="1"/>
      <c r="O246" s="1"/>
      <c r="P246" s="1"/>
      <c r="Q246" s="1"/>
    </row>
    <row r="247" spans="1:17" ht="15.75" customHeight="1">
      <c r="A247" s="1"/>
      <c r="B247" s="2"/>
      <c r="C247" s="2"/>
      <c r="D247" s="2"/>
      <c r="E247" s="2"/>
      <c r="F247" s="3"/>
      <c r="G247" s="3"/>
      <c r="H247" s="3"/>
      <c r="I247" s="4"/>
      <c r="J247" s="14"/>
      <c r="K247" s="1"/>
      <c r="L247" s="1"/>
      <c r="M247" s="1"/>
      <c r="N247" s="1"/>
      <c r="O247" s="1"/>
      <c r="P247" s="1"/>
      <c r="Q247" s="1"/>
    </row>
    <row r="248" spans="1:17" ht="15.75" customHeight="1">
      <c r="A248" s="1"/>
      <c r="B248" s="2"/>
      <c r="C248" s="2"/>
      <c r="D248" s="2"/>
      <c r="E248" s="2"/>
      <c r="F248" s="3"/>
      <c r="G248" s="3"/>
      <c r="H248" s="3"/>
      <c r="I248" s="4"/>
      <c r="J248" s="14"/>
      <c r="K248" s="1"/>
      <c r="L248" s="1"/>
      <c r="M248" s="1"/>
      <c r="N248" s="1"/>
      <c r="O248" s="1"/>
      <c r="P248" s="1"/>
      <c r="Q248" s="1"/>
    </row>
    <row r="249" spans="1:17" ht="15.75" customHeight="1">
      <c r="A249" s="1"/>
      <c r="B249" s="2"/>
      <c r="C249" s="2"/>
      <c r="D249" s="2"/>
      <c r="E249" s="2"/>
      <c r="F249" s="3"/>
      <c r="G249" s="3"/>
      <c r="H249" s="3"/>
      <c r="I249" s="4"/>
      <c r="J249" s="14"/>
      <c r="K249" s="1"/>
      <c r="L249" s="1"/>
      <c r="M249" s="1"/>
      <c r="N249" s="1"/>
      <c r="O249" s="1"/>
      <c r="P249" s="1"/>
      <c r="Q249" s="1"/>
    </row>
    <row r="250" spans="1:17" ht="15.75" customHeight="1">
      <c r="A250" s="1"/>
      <c r="B250" s="2"/>
      <c r="C250" s="2"/>
      <c r="D250" s="2"/>
      <c r="E250" s="2"/>
      <c r="F250" s="3"/>
      <c r="G250" s="3"/>
      <c r="H250" s="3"/>
      <c r="I250" s="4"/>
      <c r="J250" s="14"/>
      <c r="K250" s="1"/>
      <c r="L250" s="1"/>
      <c r="M250" s="1"/>
      <c r="N250" s="1"/>
      <c r="O250" s="1"/>
      <c r="P250" s="1"/>
      <c r="Q250" s="1"/>
    </row>
    <row r="251" spans="1:17" ht="15.75" customHeight="1">
      <c r="A251" s="1"/>
      <c r="B251" s="2"/>
      <c r="C251" s="2"/>
      <c r="D251" s="2"/>
      <c r="E251" s="2"/>
      <c r="F251" s="3"/>
      <c r="G251" s="3"/>
      <c r="H251" s="3"/>
      <c r="I251" s="4"/>
      <c r="J251" s="14"/>
      <c r="K251" s="1"/>
      <c r="L251" s="1"/>
      <c r="M251" s="1"/>
      <c r="N251" s="1"/>
      <c r="O251" s="1"/>
      <c r="P251" s="1"/>
      <c r="Q251" s="1"/>
    </row>
    <row r="252" spans="1:17" ht="15.75" customHeight="1">
      <c r="A252" s="1"/>
      <c r="B252" s="2"/>
      <c r="C252" s="2"/>
      <c r="D252" s="2"/>
      <c r="E252" s="2"/>
      <c r="F252" s="3"/>
      <c r="G252" s="3"/>
      <c r="H252" s="3"/>
      <c r="I252" s="4"/>
      <c r="J252" s="14"/>
      <c r="K252" s="1"/>
      <c r="L252" s="1"/>
      <c r="M252" s="1"/>
      <c r="N252" s="1"/>
      <c r="O252" s="1"/>
      <c r="P252" s="1"/>
      <c r="Q252" s="1"/>
    </row>
    <row r="253" spans="1:17" ht="15.75" customHeight="1">
      <c r="L253" s="1"/>
      <c r="M253" s="1"/>
      <c r="N253" s="1"/>
      <c r="O253" s="1"/>
      <c r="P253" s="1"/>
    </row>
    <row r="254" spans="1:17" ht="15.75" customHeight="1">
      <c r="L254" s="1"/>
      <c r="M254" s="1"/>
      <c r="N254" s="1"/>
      <c r="O254" s="1"/>
      <c r="P254" s="1"/>
    </row>
    <row r="255" spans="1:17" ht="15.75" customHeight="1">
      <c r="L255" s="1"/>
      <c r="M255" s="1"/>
      <c r="N255" s="1"/>
      <c r="O255" s="1"/>
      <c r="P255" s="1"/>
    </row>
    <row r="256" spans="1:17" ht="15.75" customHeight="1">
      <c r="L256" s="1"/>
      <c r="M256" s="1"/>
      <c r="N256" s="1"/>
      <c r="O256" s="1"/>
      <c r="P256" s="1"/>
    </row>
    <row r="257" spans="12:16" ht="15.75" customHeight="1">
      <c r="L257" s="1"/>
      <c r="M257" s="1"/>
      <c r="N257" s="1"/>
      <c r="O257" s="1"/>
      <c r="P257" s="1"/>
    </row>
    <row r="258" spans="12:16" ht="15.75" customHeight="1">
      <c r="L258" s="1"/>
      <c r="M258" s="1"/>
      <c r="N258" s="1"/>
      <c r="O258" s="1"/>
      <c r="P258" s="1"/>
    </row>
    <row r="259" spans="12:16" ht="15.75" customHeight="1">
      <c r="L259" s="1"/>
      <c r="M259" s="1"/>
      <c r="N259" s="1"/>
      <c r="O259" s="1"/>
      <c r="P259" s="1"/>
    </row>
    <row r="260" spans="12:16" ht="15.75" customHeight="1">
      <c r="L260" s="1"/>
      <c r="M260" s="1"/>
      <c r="N260" s="1"/>
      <c r="O260" s="1"/>
      <c r="P260" s="1"/>
    </row>
    <row r="261" spans="12:16" ht="15.75" customHeight="1">
      <c r="L261" s="1"/>
      <c r="M261" s="1"/>
      <c r="N261" s="1"/>
      <c r="O261" s="1"/>
      <c r="P261" s="1"/>
    </row>
    <row r="262" spans="12:16" ht="15.75" customHeight="1">
      <c r="L262" s="1"/>
      <c r="M262" s="1"/>
      <c r="N262" s="1"/>
      <c r="O262" s="1"/>
      <c r="P262" s="1"/>
    </row>
    <row r="263" spans="12:16" ht="15.75" customHeight="1">
      <c r="L263" s="1"/>
      <c r="M263" s="1"/>
      <c r="N263" s="1"/>
      <c r="O263" s="1"/>
      <c r="P263" s="1"/>
    </row>
    <row r="264" spans="12:16" ht="15.75" customHeight="1">
      <c r="L264" s="1"/>
      <c r="M264" s="1"/>
      <c r="N264" s="1"/>
      <c r="O264" s="1"/>
      <c r="P264" s="1"/>
    </row>
    <row r="265" spans="12:16" ht="15.75" customHeight="1">
      <c r="L265" s="1"/>
      <c r="M265" s="1"/>
      <c r="N265" s="1"/>
      <c r="O265" s="1"/>
      <c r="P265" s="1"/>
    </row>
    <row r="266" spans="12:16" ht="15.75" customHeight="1">
      <c r="L266" s="1"/>
      <c r="M266" s="1"/>
      <c r="N266" s="1"/>
      <c r="O266" s="1"/>
      <c r="P266" s="1"/>
    </row>
    <row r="267" spans="12:16" ht="15.75" customHeight="1">
      <c r="L267" s="1"/>
      <c r="M267" s="1"/>
      <c r="N267" s="1"/>
      <c r="O267" s="1"/>
      <c r="P267" s="1"/>
    </row>
    <row r="268" spans="12:16" ht="15.75" customHeight="1">
      <c r="L268" s="1"/>
      <c r="M268" s="1"/>
      <c r="N268" s="1"/>
      <c r="O268" s="1"/>
      <c r="P268" s="1"/>
    </row>
    <row r="269" spans="12:16" ht="15.75" customHeight="1">
      <c r="L269" s="1"/>
      <c r="M269" s="1"/>
      <c r="N269" s="1"/>
      <c r="O269" s="1"/>
      <c r="P269" s="1"/>
    </row>
    <row r="270" spans="12:16" ht="15.75" customHeight="1">
      <c r="L270" s="1"/>
      <c r="M270" s="1"/>
      <c r="N270" s="1"/>
      <c r="O270" s="1"/>
      <c r="P270" s="1"/>
    </row>
    <row r="271" spans="12:16" ht="15.75" customHeight="1">
      <c r="L271" s="1"/>
      <c r="M271" s="1"/>
      <c r="N271" s="1"/>
      <c r="O271" s="1"/>
      <c r="P271" s="1"/>
    </row>
    <row r="272" spans="12:16" ht="15.75" customHeight="1">
      <c r="L272" s="1"/>
      <c r="M272" s="1"/>
      <c r="N272" s="1"/>
      <c r="O272" s="1"/>
      <c r="P272" s="1"/>
    </row>
    <row r="273" spans="12:16" ht="15.75" customHeight="1">
      <c r="L273" s="1"/>
      <c r="M273" s="1"/>
      <c r="N273" s="1"/>
      <c r="O273" s="1"/>
      <c r="P273" s="1"/>
    </row>
    <row r="274" spans="12:16" ht="15.75" customHeight="1">
      <c r="L274" s="1"/>
      <c r="M274" s="1"/>
      <c r="N274" s="1"/>
      <c r="O274" s="1"/>
      <c r="P274" s="1"/>
    </row>
    <row r="275" spans="12:16" ht="15.75" customHeight="1">
      <c r="L275" s="1"/>
      <c r="M275" s="1"/>
      <c r="N275" s="1"/>
      <c r="O275" s="1"/>
      <c r="P275" s="1"/>
    </row>
    <row r="276" spans="12:16" ht="15.75" customHeight="1">
      <c r="L276" s="1"/>
      <c r="M276" s="1"/>
      <c r="N276" s="1"/>
      <c r="O276" s="1"/>
      <c r="P276" s="1"/>
    </row>
    <row r="277" spans="12:16" ht="15.75" customHeight="1">
      <c r="L277" s="1"/>
      <c r="M277" s="1"/>
      <c r="N277" s="1"/>
      <c r="O277" s="1"/>
      <c r="P277" s="1"/>
    </row>
    <row r="278" spans="12:16" ht="15.75" customHeight="1">
      <c r="L278" s="1"/>
      <c r="M278" s="1"/>
      <c r="N278" s="1"/>
      <c r="O278" s="1"/>
      <c r="P278" s="1"/>
    </row>
    <row r="279" spans="12:16" ht="15.75" customHeight="1">
      <c r="L279" s="1"/>
      <c r="M279" s="1"/>
      <c r="N279" s="1"/>
      <c r="O279" s="1"/>
      <c r="P279" s="1"/>
    </row>
    <row r="280" spans="12:16" ht="15.75" customHeight="1">
      <c r="L280" s="1"/>
      <c r="M280" s="1"/>
      <c r="N280" s="1"/>
      <c r="O280" s="1"/>
      <c r="P280" s="1"/>
    </row>
    <row r="281" spans="12:16" ht="15.75" customHeight="1">
      <c r="L281" s="1"/>
      <c r="M281" s="1"/>
      <c r="N281" s="1"/>
      <c r="O281" s="1"/>
      <c r="P281" s="1"/>
    </row>
    <row r="282" spans="12:16" ht="15.75" customHeight="1">
      <c r="L282" s="1"/>
      <c r="M282" s="1"/>
      <c r="N282" s="1"/>
      <c r="O282" s="1"/>
      <c r="P282" s="1"/>
    </row>
    <row r="283" spans="12:16" ht="15.75" customHeight="1">
      <c r="L283" s="1"/>
      <c r="M283" s="1"/>
      <c r="N283" s="1"/>
      <c r="O283" s="1"/>
      <c r="P283" s="1"/>
    </row>
    <row r="284" spans="12:16" ht="15.75" customHeight="1">
      <c r="L284" s="1"/>
      <c r="M284" s="1"/>
      <c r="N284" s="1"/>
      <c r="O284" s="1"/>
      <c r="P284" s="1"/>
    </row>
    <row r="285" spans="12:16" ht="15.75" customHeight="1">
      <c r="L285" s="1"/>
      <c r="M285" s="1"/>
      <c r="N285" s="1"/>
      <c r="O285" s="1"/>
      <c r="P285" s="1"/>
    </row>
    <row r="286" spans="12:16" ht="15.75" customHeight="1">
      <c r="L286" s="1"/>
      <c r="M286" s="1"/>
      <c r="N286" s="1"/>
      <c r="O286" s="1"/>
      <c r="P286" s="1"/>
    </row>
    <row r="287" spans="12:16" ht="15.75" customHeight="1">
      <c r="L287" s="1"/>
      <c r="M287" s="1"/>
      <c r="N287" s="1"/>
      <c r="O287" s="1"/>
      <c r="P287" s="1"/>
    </row>
    <row r="288" spans="12:16" ht="15.75" customHeight="1">
      <c r="L288" s="1"/>
      <c r="M288" s="1"/>
      <c r="N288" s="1"/>
      <c r="O288" s="1"/>
      <c r="P288" s="1"/>
    </row>
    <row r="289" spans="12:16" ht="15.75" customHeight="1">
      <c r="L289" s="1"/>
      <c r="M289" s="1"/>
      <c r="N289" s="1"/>
      <c r="O289" s="1"/>
      <c r="P289" s="1"/>
    </row>
    <row r="290" spans="12:16" ht="15.75" customHeight="1">
      <c r="L290" s="1"/>
      <c r="M290" s="1"/>
      <c r="N290" s="1"/>
      <c r="O290" s="1"/>
      <c r="P290" s="1"/>
    </row>
    <row r="291" spans="12:16" ht="15.75" customHeight="1">
      <c r="L291" s="1"/>
      <c r="M291" s="1"/>
      <c r="N291" s="1"/>
      <c r="O291" s="1"/>
      <c r="P291" s="1"/>
    </row>
    <row r="292" spans="12:16" ht="15.75" customHeight="1">
      <c r="L292" s="1"/>
      <c r="M292" s="1"/>
      <c r="N292" s="1"/>
      <c r="O292" s="1"/>
      <c r="P292" s="1"/>
    </row>
    <row r="293" spans="12:16" ht="15.75" customHeight="1">
      <c r="L293" s="1"/>
      <c r="M293" s="1"/>
      <c r="N293" s="1"/>
      <c r="O293" s="1"/>
      <c r="P293" s="1"/>
    </row>
    <row r="294" spans="12:16" ht="15.75" customHeight="1">
      <c r="L294" s="1"/>
      <c r="M294" s="1"/>
      <c r="N294" s="1"/>
      <c r="O294" s="1"/>
      <c r="P294" s="1"/>
    </row>
    <row r="295" spans="12:16" ht="15.75" customHeight="1">
      <c r="L295" s="1"/>
      <c r="M295" s="1"/>
      <c r="N295" s="1"/>
      <c r="O295" s="1"/>
      <c r="P295" s="1"/>
    </row>
    <row r="296" spans="12:16" ht="15.75" customHeight="1">
      <c r="L296" s="1"/>
      <c r="M296" s="1"/>
      <c r="N296" s="1"/>
      <c r="O296" s="1"/>
      <c r="P296" s="1"/>
    </row>
    <row r="297" spans="12:16" ht="15.75" customHeight="1">
      <c r="L297" s="1"/>
      <c r="M297" s="1"/>
      <c r="N297" s="1"/>
      <c r="O297" s="1"/>
      <c r="P297" s="1"/>
    </row>
    <row r="298" spans="12:16" ht="15.75" customHeight="1">
      <c r="L298" s="1"/>
      <c r="M298" s="1"/>
      <c r="N298" s="1"/>
      <c r="O298" s="1"/>
      <c r="P298" s="1"/>
    </row>
    <row r="299" spans="12:16" ht="15.75" customHeight="1">
      <c r="L299" s="1"/>
      <c r="M299" s="1"/>
      <c r="N299" s="1"/>
      <c r="O299" s="1"/>
      <c r="P299" s="1"/>
    </row>
    <row r="300" spans="12:16" ht="15.75" customHeight="1">
      <c r="L300" s="1"/>
      <c r="M300" s="1"/>
      <c r="N300" s="1"/>
      <c r="O300" s="1"/>
      <c r="P300" s="1"/>
    </row>
    <row r="301" spans="12:16" ht="15.75" customHeight="1">
      <c r="L301" s="1"/>
      <c r="M301" s="1"/>
      <c r="N301" s="1"/>
      <c r="O301" s="1"/>
      <c r="P301" s="1"/>
    </row>
    <row r="302" spans="12:16" ht="15.75" customHeight="1">
      <c r="L302" s="1"/>
      <c r="M302" s="1"/>
      <c r="N302" s="1"/>
      <c r="O302" s="1"/>
      <c r="P302" s="1"/>
    </row>
    <row r="303" spans="12:16" ht="15.75" customHeight="1">
      <c r="L303" s="1"/>
      <c r="M303" s="1"/>
      <c r="N303" s="1"/>
      <c r="O303" s="1"/>
      <c r="P303" s="1"/>
    </row>
    <row r="304" spans="12:16" ht="15.75" customHeight="1">
      <c r="L304" s="1"/>
      <c r="M304" s="1"/>
      <c r="N304" s="1"/>
      <c r="O304" s="1"/>
      <c r="P304" s="1"/>
    </row>
    <row r="305" spans="12:16" ht="15.75" customHeight="1">
      <c r="L305" s="1"/>
      <c r="M305" s="1"/>
      <c r="N305" s="1"/>
      <c r="O305" s="1"/>
      <c r="P305" s="1"/>
    </row>
    <row r="306" spans="12:16" ht="15.75" customHeight="1">
      <c r="L306" s="1"/>
      <c r="M306" s="1"/>
      <c r="N306" s="1"/>
      <c r="O306" s="1"/>
      <c r="P306" s="1"/>
    </row>
    <row r="307" spans="12:16" ht="15.75" customHeight="1">
      <c r="L307" s="1"/>
      <c r="M307" s="1"/>
      <c r="N307" s="1"/>
      <c r="O307" s="1"/>
      <c r="P307" s="1"/>
    </row>
    <row r="308" spans="12:16" ht="15.75" customHeight="1">
      <c r="L308" s="1"/>
      <c r="M308" s="1"/>
      <c r="N308" s="1"/>
      <c r="O308" s="1"/>
      <c r="P308" s="1"/>
    </row>
    <row r="309" spans="12:16" ht="15.75" customHeight="1">
      <c r="L309" s="1"/>
      <c r="M309" s="1"/>
      <c r="N309" s="1"/>
      <c r="O309" s="1"/>
      <c r="P309" s="1"/>
    </row>
    <row r="310" spans="12:16" ht="15.75" customHeight="1">
      <c r="L310" s="1"/>
      <c r="M310" s="1"/>
      <c r="N310" s="1"/>
      <c r="O310" s="1"/>
      <c r="P310" s="1"/>
    </row>
    <row r="311" spans="12:16" ht="15.75" customHeight="1">
      <c r="L311" s="1"/>
      <c r="M311" s="1"/>
      <c r="N311" s="1"/>
      <c r="O311" s="1"/>
      <c r="P311" s="1"/>
    </row>
    <row r="312" spans="12:16" ht="15.75" customHeight="1">
      <c r="L312" s="1"/>
      <c r="M312" s="1"/>
      <c r="N312" s="1"/>
      <c r="O312" s="1"/>
      <c r="P312" s="1"/>
    </row>
    <row r="313" spans="12:16" ht="15.75" customHeight="1">
      <c r="L313" s="1"/>
      <c r="M313" s="1"/>
      <c r="N313" s="1"/>
      <c r="O313" s="1"/>
      <c r="P313" s="1"/>
    </row>
    <row r="314" spans="12:16" ht="15.75" customHeight="1">
      <c r="L314" s="1"/>
      <c r="M314" s="1"/>
      <c r="N314" s="1"/>
      <c r="O314" s="1"/>
      <c r="P314" s="1"/>
    </row>
    <row r="315" spans="12:16" ht="15.75" customHeight="1">
      <c r="L315" s="1"/>
      <c r="M315" s="1"/>
      <c r="N315" s="1"/>
      <c r="O315" s="1"/>
      <c r="P315" s="1"/>
    </row>
    <row r="316" spans="12:16" ht="15.75" customHeight="1">
      <c r="L316" s="1"/>
      <c r="M316" s="1"/>
      <c r="N316" s="1"/>
      <c r="O316" s="1"/>
      <c r="P316" s="1"/>
    </row>
    <row r="317" spans="12:16" ht="15.75" customHeight="1">
      <c r="L317" s="1"/>
      <c r="M317" s="1"/>
      <c r="N317" s="1"/>
      <c r="O317" s="1"/>
      <c r="P317" s="1"/>
    </row>
    <row r="318" spans="12:16" ht="15.75" customHeight="1">
      <c r="L318" s="1"/>
      <c r="M318" s="1"/>
      <c r="N318" s="1"/>
      <c r="O318" s="1"/>
      <c r="P318" s="1"/>
    </row>
    <row r="319" spans="12:16" ht="15.75" customHeight="1">
      <c r="L319" s="1"/>
      <c r="M319" s="1"/>
      <c r="N319" s="1"/>
      <c r="O319" s="1"/>
      <c r="P319" s="1"/>
    </row>
    <row r="320" spans="12:16" ht="15.75" customHeight="1">
      <c r="L320" s="1"/>
      <c r="M320" s="1"/>
      <c r="N320" s="1"/>
      <c r="O320" s="1"/>
      <c r="P320" s="1"/>
    </row>
    <row r="321" spans="12:16" ht="15.75" customHeight="1">
      <c r="L321" s="1"/>
      <c r="M321" s="1"/>
      <c r="N321" s="1"/>
      <c r="O321" s="1"/>
      <c r="P321" s="1"/>
    </row>
    <row r="322" spans="12:16" ht="15.75" customHeight="1">
      <c r="L322" s="1"/>
      <c r="M322" s="1"/>
      <c r="N322" s="1"/>
      <c r="O322" s="1"/>
      <c r="P322" s="1"/>
    </row>
    <row r="323" spans="12:16" ht="15.75" customHeight="1">
      <c r="L323" s="1"/>
      <c r="M323" s="1"/>
      <c r="N323" s="1"/>
      <c r="O323" s="1"/>
      <c r="P323" s="1"/>
    </row>
    <row r="324" spans="12:16" ht="15.75" customHeight="1">
      <c r="L324" s="1"/>
      <c r="M324" s="1"/>
      <c r="N324" s="1"/>
      <c r="O324" s="1"/>
      <c r="P324" s="1"/>
    </row>
    <row r="325" spans="12:16" ht="15.75" customHeight="1">
      <c r="L325" s="1"/>
      <c r="M325" s="1"/>
      <c r="N325" s="1"/>
      <c r="O325" s="1"/>
      <c r="P325" s="1"/>
    </row>
    <row r="326" spans="12:16" ht="15.75" customHeight="1">
      <c r="L326" s="1"/>
      <c r="M326" s="1"/>
      <c r="N326" s="1"/>
      <c r="O326" s="1"/>
      <c r="P326" s="1"/>
    </row>
    <row r="327" spans="12:16" ht="15.75" customHeight="1">
      <c r="L327" s="1"/>
      <c r="M327" s="1"/>
      <c r="N327" s="1"/>
      <c r="O327" s="1"/>
      <c r="P327" s="1"/>
    </row>
    <row r="328" spans="12:16" ht="15.75" customHeight="1">
      <c r="L328" s="1"/>
      <c r="M328" s="1"/>
      <c r="N328" s="1"/>
      <c r="O328" s="1"/>
      <c r="P328" s="1"/>
    </row>
    <row r="329" spans="12:16" ht="15.75" customHeight="1">
      <c r="L329" s="1"/>
      <c r="M329" s="1"/>
      <c r="N329" s="1"/>
      <c r="O329" s="1"/>
      <c r="P329" s="1"/>
    </row>
    <row r="330" spans="12:16" ht="15.75" customHeight="1">
      <c r="L330" s="1"/>
      <c r="M330" s="1"/>
      <c r="N330" s="1"/>
      <c r="O330" s="1"/>
      <c r="P330" s="1"/>
    </row>
    <row r="331" spans="12:16" ht="15.75" customHeight="1">
      <c r="L331" s="1"/>
      <c r="M331" s="1"/>
      <c r="N331" s="1"/>
      <c r="O331" s="1"/>
      <c r="P331" s="1"/>
    </row>
    <row r="332" spans="12:16" ht="15.75" customHeight="1">
      <c r="L332" s="1"/>
      <c r="M332" s="1"/>
      <c r="N332" s="1"/>
      <c r="O332" s="1"/>
      <c r="P332" s="1"/>
    </row>
    <row r="333" spans="12:16" ht="15.75" customHeight="1">
      <c r="L333" s="1"/>
      <c r="M333" s="1"/>
      <c r="N333" s="1"/>
      <c r="O333" s="1"/>
      <c r="P333" s="1"/>
    </row>
    <row r="334" spans="12:16" ht="15.75" customHeight="1">
      <c r="L334" s="1"/>
      <c r="M334" s="1"/>
      <c r="N334" s="1"/>
      <c r="O334" s="1"/>
      <c r="P334" s="1"/>
    </row>
    <row r="335" spans="12:16" ht="15.75" customHeight="1">
      <c r="L335" s="1"/>
      <c r="M335" s="1"/>
      <c r="N335" s="1"/>
      <c r="O335" s="1"/>
      <c r="P335" s="1"/>
    </row>
    <row r="336" spans="12:16" ht="15.75" customHeight="1">
      <c r="L336" s="1"/>
      <c r="M336" s="1"/>
      <c r="N336" s="1"/>
      <c r="O336" s="1"/>
      <c r="P336" s="1"/>
    </row>
    <row r="337" spans="12:16" ht="15.75" customHeight="1">
      <c r="L337" s="1"/>
      <c r="M337" s="1"/>
      <c r="N337" s="1"/>
      <c r="O337" s="1"/>
      <c r="P337" s="1"/>
    </row>
    <row r="338" spans="12:16" ht="15.75" customHeight="1">
      <c r="L338" s="1"/>
      <c r="M338" s="1"/>
      <c r="N338" s="1"/>
      <c r="O338" s="1"/>
      <c r="P338" s="1"/>
    </row>
    <row r="339" spans="12:16" ht="15.75" customHeight="1">
      <c r="L339" s="1"/>
      <c r="M339" s="1"/>
      <c r="N339" s="1"/>
      <c r="O339" s="1"/>
      <c r="P339" s="1"/>
    </row>
    <row r="340" spans="12:16" ht="15.75" customHeight="1">
      <c r="L340" s="1"/>
      <c r="M340" s="1"/>
      <c r="N340" s="1"/>
      <c r="O340" s="1"/>
      <c r="P340" s="1"/>
    </row>
    <row r="341" spans="12:16" ht="15.75" customHeight="1">
      <c r="L341" s="1"/>
      <c r="M341" s="1"/>
      <c r="N341" s="1"/>
      <c r="O341" s="1"/>
      <c r="P341" s="1"/>
    </row>
    <row r="342" spans="12:16" ht="15.75" customHeight="1">
      <c r="L342" s="1"/>
      <c r="M342" s="1"/>
      <c r="N342" s="1"/>
      <c r="O342" s="1"/>
      <c r="P342" s="1"/>
    </row>
    <row r="343" spans="12:16" ht="15.75" customHeight="1">
      <c r="L343" s="1"/>
      <c r="M343" s="1"/>
      <c r="N343" s="1"/>
      <c r="O343" s="1"/>
      <c r="P343" s="1"/>
    </row>
    <row r="344" spans="12:16" ht="15.75" customHeight="1">
      <c r="L344" s="1"/>
      <c r="M344" s="1"/>
      <c r="N344" s="1"/>
      <c r="O344" s="1"/>
      <c r="P344" s="1"/>
    </row>
    <row r="345" spans="12:16" ht="15.75" customHeight="1">
      <c r="L345" s="1"/>
      <c r="M345" s="1"/>
      <c r="N345" s="1"/>
      <c r="O345" s="1"/>
      <c r="P345" s="1"/>
    </row>
    <row r="346" spans="12:16" ht="15.75" customHeight="1">
      <c r="L346" s="1"/>
      <c r="M346" s="1"/>
      <c r="N346" s="1"/>
      <c r="O346" s="1"/>
      <c r="P346" s="1"/>
    </row>
    <row r="347" spans="12:16" ht="15.75" customHeight="1">
      <c r="L347" s="1"/>
      <c r="M347" s="1"/>
      <c r="N347" s="1"/>
      <c r="O347" s="1"/>
      <c r="P347" s="1"/>
    </row>
    <row r="348" spans="12:16" ht="15.75" customHeight="1">
      <c r="L348" s="1"/>
      <c r="M348" s="1"/>
      <c r="N348" s="1"/>
      <c r="O348" s="1"/>
      <c r="P348" s="1"/>
    </row>
    <row r="349" spans="12:16" ht="15.75" customHeight="1">
      <c r="L349" s="1"/>
      <c r="M349" s="1"/>
      <c r="N349" s="1"/>
      <c r="O349" s="1"/>
      <c r="P349" s="1"/>
    </row>
    <row r="350" spans="12:16" ht="15.75" customHeight="1">
      <c r="L350" s="1"/>
      <c r="M350" s="1"/>
      <c r="N350" s="1"/>
      <c r="O350" s="1"/>
      <c r="P350" s="1"/>
    </row>
    <row r="351" spans="12:16" ht="15.75" customHeight="1">
      <c r="L351" s="1"/>
      <c r="M351" s="1"/>
      <c r="N351" s="1"/>
      <c r="O351" s="1"/>
      <c r="P351" s="1"/>
    </row>
    <row r="352" spans="12:16" ht="15.75" customHeight="1">
      <c r="L352" s="1"/>
      <c r="M352" s="1"/>
      <c r="N352" s="1"/>
      <c r="O352" s="1"/>
      <c r="P352" s="1"/>
    </row>
    <row r="353" spans="12:16" ht="15.75" customHeight="1">
      <c r="L353" s="1"/>
      <c r="M353" s="1"/>
      <c r="N353" s="1"/>
      <c r="O353" s="1"/>
      <c r="P353" s="1"/>
    </row>
    <row r="354" spans="12:16" ht="15.75" customHeight="1">
      <c r="L354" s="1"/>
      <c r="M354" s="1"/>
      <c r="N354" s="1"/>
      <c r="O354" s="1"/>
      <c r="P354" s="1"/>
    </row>
    <row r="355" spans="12:16" ht="15.75" customHeight="1">
      <c r="L355" s="1"/>
      <c r="M355" s="1"/>
      <c r="N355" s="1"/>
      <c r="O355" s="1"/>
      <c r="P355" s="1"/>
    </row>
    <row r="356" spans="12:16" ht="15.75" customHeight="1">
      <c r="L356" s="1"/>
      <c r="M356" s="1"/>
      <c r="N356" s="1"/>
      <c r="O356" s="1"/>
      <c r="P356" s="1"/>
    </row>
    <row r="357" spans="12:16" ht="15.75" customHeight="1">
      <c r="L357" s="1"/>
      <c r="M357" s="1"/>
      <c r="N357" s="1"/>
      <c r="O357" s="1"/>
      <c r="P357" s="1"/>
    </row>
    <row r="358" spans="12:16" ht="15.75" customHeight="1">
      <c r="L358" s="1"/>
      <c r="M358" s="1"/>
      <c r="N358" s="1"/>
      <c r="O358" s="1"/>
      <c r="P358" s="1"/>
    </row>
    <row r="359" spans="12:16" ht="15.75" customHeight="1">
      <c r="L359" s="1"/>
      <c r="M359" s="1"/>
      <c r="N359" s="1"/>
      <c r="O359" s="1"/>
      <c r="P359" s="1"/>
    </row>
    <row r="360" spans="12:16" ht="15.75" customHeight="1">
      <c r="L360" s="1"/>
      <c r="M360" s="1"/>
      <c r="N360" s="1"/>
      <c r="O360" s="1"/>
      <c r="P360" s="1"/>
    </row>
    <row r="361" spans="12:16" ht="15.75" customHeight="1">
      <c r="L361" s="1"/>
      <c r="M361" s="1"/>
      <c r="N361" s="1"/>
      <c r="O361" s="1"/>
      <c r="P361" s="1"/>
    </row>
    <row r="362" spans="12:16" ht="15.75" customHeight="1">
      <c r="L362" s="1"/>
      <c r="M362" s="1"/>
      <c r="N362" s="1"/>
      <c r="O362" s="1"/>
      <c r="P362" s="1"/>
    </row>
    <row r="363" spans="12:16" ht="15.75" customHeight="1">
      <c r="L363" s="1"/>
      <c r="M363" s="1"/>
      <c r="N363" s="1"/>
      <c r="O363" s="1"/>
      <c r="P363" s="1"/>
    </row>
    <row r="364" spans="12:16" ht="15.75" customHeight="1">
      <c r="L364" s="1"/>
      <c r="M364" s="1"/>
      <c r="N364" s="1"/>
      <c r="O364" s="1"/>
      <c r="P364" s="1"/>
    </row>
    <row r="365" spans="12:16" ht="15.75" customHeight="1">
      <c r="L365" s="1"/>
      <c r="M365" s="1"/>
      <c r="N365" s="1"/>
      <c r="O365" s="1"/>
      <c r="P365" s="1"/>
    </row>
    <row r="366" spans="12:16" ht="15.75" customHeight="1">
      <c r="L366" s="1"/>
      <c r="M366" s="1"/>
      <c r="N366" s="1"/>
      <c r="O366" s="1"/>
      <c r="P366" s="1"/>
    </row>
    <row r="367" spans="12:16" ht="15.75" customHeight="1">
      <c r="L367" s="1"/>
      <c r="M367" s="1"/>
      <c r="N367" s="1"/>
      <c r="O367" s="1"/>
      <c r="P367" s="1"/>
    </row>
    <row r="368" spans="12:16" ht="15.75" customHeight="1">
      <c r="L368" s="1"/>
      <c r="M368" s="1"/>
      <c r="N368" s="1"/>
      <c r="O368" s="1"/>
      <c r="P368" s="1"/>
    </row>
    <row r="369" spans="12:16" ht="15.75" customHeight="1">
      <c r="L369" s="1"/>
      <c r="M369" s="1"/>
      <c r="N369" s="1"/>
      <c r="O369" s="1"/>
      <c r="P369" s="1"/>
    </row>
    <row r="370" spans="12:16" ht="15.75" customHeight="1">
      <c r="L370" s="1"/>
      <c r="M370" s="1"/>
      <c r="N370" s="1"/>
      <c r="O370" s="1"/>
      <c r="P370" s="1"/>
    </row>
    <row r="371" spans="12:16" ht="15.75" customHeight="1">
      <c r="L371" s="1"/>
      <c r="M371" s="1"/>
      <c r="N371" s="1"/>
      <c r="O371" s="1"/>
      <c r="P371" s="1"/>
    </row>
    <row r="372" spans="12:16" ht="15.75" customHeight="1">
      <c r="L372" s="1"/>
      <c r="M372" s="1"/>
      <c r="N372" s="1"/>
      <c r="O372" s="1"/>
      <c r="P372" s="1"/>
    </row>
    <row r="373" spans="12:16" ht="15.75" customHeight="1">
      <c r="L373" s="1"/>
      <c r="M373" s="1"/>
      <c r="N373" s="1"/>
      <c r="O373" s="1"/>
      <c r="P373" s="1"/>
    </row>
    <row r="374" spans="12:16" ht="15.75" customHeight="1">
      <c r="L374" s="1"/>
      <c r="M374" s="1"/>
      <c r="N374" s="1"/>
      <c r="O374" s="1"/>
      <c r="P374" s="1"/>
    </row>
    <row r="375" spans="12:16" ht="15.75" customHeight="1">
      <c r="L375" s="1"/>
      <c r="M375" s="1"/>
      <c r="N375" s="1"/>
      <c r="O375" s="1"/>
      <c r="P375" s="1"/>
    </row>
    <row r="376" spans="12:16" ht="15.75" customHeight="1">
      <c r="L376" s="1"/>
      <c r="M376" s="1"/>
      <c r="N376" s="1"/>
      <c r="O376" s="1"/>
      <c r="P376" s="1"/>
    </row>
    <row r="377" spans="12:16" ht="15.75" customHeight="1">
      <c r="L377" s="1"/>
      <c r="M377" s="1"/>
      <c r="N377" s="1"/>
      <c r="O377" s="1"/>
      <c r="P377" s="1"/>
    </row>
    <row r="378" spans="12:16" ht="15.75" customHeight="1">
      <c r="L378" s="1"/>
      <c r="M378" s="1"/>
      <c r="N378" s="1"/>
      <c r="O378" s="1"/>
      <c r="P378" s="1"/>
    </row>
    <row r="379" spans="12:16" ht="15.75" customHeight="1">
      <c r="L379" s="1"/>
      <c r="M379" s="1"/>
      <c r="N379" s="1"/>
      <c r="O379" s="1"/>
      <c r="P379" s="1"/>
    </row>
    <row r="380" spans="12:16" ht="15.75" customHeight="1">
      <c r="L380" s="1"/>
      <c r="M380" s="1"/>
      <c r="N380" s="1"/>
      <c r="O380" s="1"/>
      <c r="P380" s="1"/>
    </row>
    <row r="381" spans="12:16" ht="15.75" customHeight="1">
      <c r="L381" s="1"/>
      <c r="M381" s="1"/>
      <c r="N381" s="1"/>
      <c r="O381" s="1"/>
      <c r="P381" s="1"/>
    </row>
    <row r="382" spans="12:16" ht="15.75" customHeight="1">
      <c r="L382" s="1"/>
      <c r="M382" s="1"/>
      <c r="N382" s="1"/>
      <c r="O382" s="1"/>
      <c r="P382" s="1"/>
    </row>
    <row r="383" spans="12:16" ht="15.75" customHeight="1">
      <c r="L383" s="1"/>
      <c r="M383" s="1"/>
      <c r="N383" s="1"/>
      <c r="O383" s="1"/>
      <c r="P383" s="1"/>
    </row>
    <row r="384" spans="12:16" ht="15.75" customHeight="1">
      <c r="L384" s="1"/>
      <c r="M384" s="1"/>
      <c r="N384" s="1"/>
      <c r="O384" s="1"/>
      <c r="P384" s="1"/>
    </row>
    <row r="385" spans="12:16" ht="15.75" customHeight="1">
      <c r="L385" s="1"/>
      <c r="M385" s="1"/>
      <c r="N385" s="1"/>
      <c r="O385" s="1"/>
      <c r="P385" s="1"/>
    </row>
    <row r="386" spans="12:16" ht="15.75" customHeight="1">
      <c r="L386" s="1"/>
      <c r="M386" s="1"/>
      <c r="N386" s="1"/>
      <c r="O386" s="1"/>
      <c r="P386" s="1"/>
    </row>
    <row r="387" spans="12:16" ht="15.75" customHeight="1">
      <c r="L387" s="1"/>
      <c r="M387" s="1"/>
      <c r="N387" s="1"/>
      <c r="O387" s="1"/>
      <c r="P387" s="1"/>
    </row>
    <row r="388" spans="12:16" ht="15.75" customHeight="1">
      <c r="L388" s="1"/>
      <c r="M388" s="1"/>
      <c r="N388" s="1"/>
      <c r="O388" s="1"/>
      <c r="P388" s="1"/>
    </row>
    <row r="389" spans="12:16" ht="15.75" customHeight="1">
      <c r="L389" s="1"/>
      <c r="M389" s="1"/>
      <c r="N389" s="1"/>
      <c r="O389" s="1"/>
      <c r="P389" s="1"/>
    </row>
    <row r="390" spans="12:16" ht="15.75" customHeight="1">
      <c r="L390" s="1"/>
      <c r="M390" s="1"/>
      <c r="N390" s="1"/>
      <c r="O390" s="1"/>
      <c r="P390" s="1"/>
    </row>
    <row r="391" spans="12:16" ht="15.75" customHeight="1">
      <c r="L391" s="1"/>
      <c r="M391" s="1"/>
      <c r="N391" s="1"/>
      <c r="O391" s="1"/>
      <c r="P391" s="1"/>
    </row>
    <row r="392" spans="12:16" ht="15.75" customHeight="1">
      <c r="L392" s="1"/>
      <c r="M392" s="1"/>
      <c r="N392" s="1"/>
      <c r="O392" s="1"/>
      <c r="P392" s="1"/>
    </row>
    <row r="393" spans="12:16" ht="15.75" customHeight="1">
      <c r="L393" s="1"/>
      <c r="M393" s="1"/>
      <c r="N393" s="1"/>
      <c r="O393" s="1"/>
      <c r="P393" s="1"/>
    </row>
    <row r="394" spans="12:16" ht="15.75" customHeight="1">
      <c r="L394" s="1"/>
      <c r="M394" s="1"/>
      <c r="N394" s="1"/>
      <c r="O394" s="1"/>
      <c r="P394" s="1"/>
    </row>
    <row r="395" spans="12:16" ht="15.75" customHeight="1">
      <c r="L395" s="1"/>
      <c r="M395" s="1"/>
      <c r="N395" s="1"/>
      <c r="O395" s="1"/>
      <c r="P395" s="1"/>
    </row>
    <row r="396" spans="12:16" ht="15.75" customHeight="1">
      <c r="L396" s="1"/>
      <c r="M396" s="1"/>
      <c r="N396" s="1"/>
      <c r="O396" s="1"/>
      <c r="P396" s="1"/>
    </row>
    <row r="397" spans="12:16" ht="15.75" customHeight="1">
      <c r="L397" s="1"/>
      <c r="M397" s="1"/>
      <c r="N397" s="1"/>
      <c r="O397" s="1"/>
      <c r="P397" s="1"/>
    </row>
    <row r="398" spans="12:16" ht="15.75" customHeight="1">
      <c r="L398" s="1"/>
      <c r="M398" s="1"/>
      <c r="N398" s="1"/>
      <c r="O398" s="1"/>
      <c r="P398" s="1"/>
    </row>
    <row r="399" spans="12:16" ht="15.75" customHeight="1">
      <c r="L399" s="1"/>
      <c r="M399" s="1"/>
      <c r="N399" s="1"/>
      <c r="O399" s="1"/>
      <c r="P399" s="1"/>
    </row>
    <row r="400" spans="12:16" ht="15.75" customHeight="1">
      <c r="L400" s="1"/>
      <c r="M400" s="1"/>
      <c r="N400" s="1"/>
      <c r="O400" s="1"/>
      <c r="P400" s="1"/>
    </row>
    <row r="401" spans="12:16" ht="15.75" customHeight="1">
      <c r="L401" s="1"/>
      <c r="M401" s="1"/>
      <c r="N401" s="1"/>
      <c r="O401" s="1"/>
      <c r="P401" s="1"/>
    </row>
    <row r="402" spans="12:16" ht="15.75" customHeight="1">
      <c r="L402" s="1"/>
      <c r="M402" s="1"/>
      <c r="N402" s="1"/>
      <c r="O402" s="1"/>
      <c r="P402" s="1"/>
    </row>
    <row r="403" spans="12:16" ht="15.75" customHeight="1">
      <c r="L403" s="1"/>
      <c r="M403" s="1"/>
      <c r="N403" s="1"/>
      <c r="O403" s="1"/>
      <c r="P403" s="1"/>
    </row>
    <row r="404" spans="12:16" ht="15.75" customHeight="1">
      <c r="L404" s="1"/>
      <c r="M404" s="1"/>
      <c r="N404" s="1"/>
      <c r="O404" s="1"/>
      <c r="P404" s="1"/>
    </row>
    <row r="405" spans="12:16" ht="15.75" customHeight="1">
      <c r="L405" s="1"/>
      <c r="M405" s="1"/>
      <c r="N405" s="1"/>
      <c r="O405" s="1"/>
      <c r="P405" s="1"/>
    </row>
    <row r="406" spans="12:16" ht="15.75" customHeight="1">
      <c r="L406" s="1"/>
      <c r="M406" s="1"/>
      <c r="N406" s="1"/>
      <c r="O406" s="1"/>
      <c r="P406" s="1"/>
    </row>
    <row r="407" spans="12:16" ht="15.75" customHeight="1">
      <c r="L407" s="1"/>
      <c r="M407" s="1"/>
      <c r="N407" s="1"/>
      <c r="O407" s="1"/>
      <c r="P407" s="1"/>
    </row>
    <row r="408" spans="12:16" ht="15.75" customHeight="1">
      <c r="L408" s="1"/>
      <c r="M408" s="1"/>
      <c r="N408" s="1"/>
      <c r="O408" s="1"/>
      <c r="P408" s="1"/>
    </row>
    <row r="409" spans="12:16" ht="15.75" customHeight="1">
      <c r="L409" s="1"/>
      <c r="M409" s="1"/>
      <c r="N409" s="1"/>
      <c r="O409" s="1"/>
      <c r="P409" s="1"/>
    </row>
    <row r="410" spans="12:16" ht="15.75" customHeight="1">
      <c r="L410" s="1"/>
      <c r="M410" s="1"/>
      <c r="N410" s="1"/>
      <c r="O410" s="1"/>
      <c r="P410" s="1"/>
    </row>
    <row r="411" spans="12:16" ht="15.75" customHeight="1">
      <c r="L411" s="1"/>
      <c r="M411" s="1"/>
      <c r="N411" s="1"/>
      <c r="O411" s="1"/>
      <c r="P411" s="1"/>
    </row>
    <row r="412" spans="12:16" ht="15.75" customHeight="1">
      <c r="L412" s="1"/>
      <c r="M412" s="1"/>
      <c r="N412" s="1"/>
      <c r="O412" s="1"/>
      <c r="P412" s="1"/>
    </row>
    <row r="413" spans="12:16" ht="15.75" customHeight="1">
      <c r="L413" s="1"/>
      <c r="M413" s="1"/>
      <c r="N413" s="1"/>
      <c r="O413" s="1"/>
      <c r="P413" s="1"/>
    </row>
    <row r="414" spans="12:16" ht="15.75" customHeight="1">
      <c r="L414" s="1"/>
      <c r="M414" s="1"/>
      <c r="N414" s="1"/>
      <c r="O414" s="1"/>
      <c r="P414" s="1"/>
    </row>
    <row r="415" spans="12:16" ht="15.75" customHeight="1">
      <c r="L415" s="1"/>
      <c r="M415" s="1"/>
      <c r="N415" s="1"/>
      <c r="O415" s="1"/>
      <c r="P415" s="1"/>
    </row>
    <row r="416" spans="12:16" ht="15.75" customHeight="1">
      <c r="L416" s="1"/>
      <c r="M416" s="1"/>
      <c r="N416" s="1"/>
      <c r="O416" s="1"/>
      <c r="P416" s="1"/>
    </row>
    <row r="417" spans="12:16" ht="15.75" customHeight="1">
      <c r="L417" s="1"/>
      <c r="M417" s="1"/>
      <c r="N417" s="1"/>
      <c r="O417" s="1"/>
      <c r="P417" s="1"/>
    </row>
    <row r="418" spans="12:16" ht="15.75" customHeight="1">
      <c r="L418" s="1"/>
      <c r="M418" s="1"/>
      <c r="N418" s="1"/>
      <c r="O418" s="1"/>
      <c r="P418" s="1"/>
    </row>
    <row r="419" spans="12:16" ht="15.75" customHeight="1">
      <c r="L419" s="1"/>
      <c r="M419" s="1"/>
      <c r="N419" s="1"/>
      <c r="O419" s="1"/>
      <c r="P419" s="1"/>
    </row>
    <row r="420" spans="12:16" ht="15.75" customHeight="1">
      <c r="L420" s="1"/>
      <c r="M420" s="1"/>
      <c r="N420" s="1"/>
      <c r="O420" s="1"/>
      <c r="P420" s="1"/>
    </row>
    <row r="421" spans="12:16" ht="15.75" customHeight="1">
      <c r="L421" s="1"/>
      <c r="M421" s="1"/>
      <c r="N421" s="1"/>
      <c r="O421" s="1"/>
      <c r="P421" s="1"/>
    </row>
    <row r="422" spans="12:16" ht="15.75" customHeight="1">
      <c r="L422" s="1"/>
      <c r="M422" s="1"/>
      <c r="N422" s="1"/>
      <c r="O422" s="1"/>
      <c r="P422" s="1"/>
    </row>
    <row r="423" spans="12:16" ht="15.75" customHeight="1">
      <c r="L423" s="1"/>
      <c r="M423" s="1"/>
      <c r="N423" s="1"/>
      <c r="O423" s="1"/>
      <c r="P423" s="1"/>
    </row>
    <row r="424" spans="12:16" ht="15.75" customHeight="1">
      <c r="L424" s="1"/>
      <c r="M424" s="1"/>
      <c r="N424" s="1"/>
      <c r="O424" s="1"/>
      <c r="P424" s="1"/>
    </row>
    <row r="425" spans="12:16" ht="15.75" customHeight="1">
      <c r="L425" s="1"/>
      <c r="M425" s="1"/>
      <c r="N425" s="1"/>
      <c r="O425" s="1"/>
      <c r="P425" s="1"/>
    </row>
    <row r="426" spans="12:16" ht="15.75" customHeight="1">
      <c r="L426" s="1"/>
      <c r="M426" s="1"/>
      <c r="N426" s="1"/>
      <c r="O426" s="1"/>
      <c r="P426" s="1"/>
    </row>
    <row r="427" spans="12:16" ht="15.75" customHeight="1">
      <c r="L427" s="1"/>
      <c r="M427" s="1"/>
      <c r="N427" s="1"/>
      <c r="O427" s="1"/>
      <c r="P427" s="1"/>
    </row>
    <row r="428" spans="12:16" ht="15.75" customHeight="1">
      <c r="L428" s="1"/>
      <c r="M428" s="1"/>
      <c r="N428" s="1"/>
      <c r="O428" s="1"/>
      <c r="P428" s="1"/>
    </row>
    <row r="429" spans="12:16" ht="15.75" customHeight="1">
      <c r="L429" s="1"/>
      <c r="M429" s="1"/>
      <c r="N429" s="1"/>
      <c r="O429" s="1"/>
      <c r="P429" s="1"/>
    </row>
    <row r="430" spans="12:16" ht="15.75" customHeight="1">
      <c r="L430" s="1"/>
      <c r="M430" s="1"/>
      <c r="N430" s="1"/>
      <c r="O430" s="1"/>
      <c r="P430" s="1"/>
    </row>
    <row r="431" spans="12:16" ht="15.75" customHeight="1">
      <c r="L431" s="1"/>
      <c r="M431" s="1"/>
      <c r="N431" s="1"/>
      <c r="O431" s="1"/>
      <c r="P431" s="1"/>
    </row>
    <row r="432" spans="12:16" ht="15.75" customHeight="1">
      <c r="L432" s="1"/>
      <c r="M432" s="1"/>
      <c r="N432" s="1"/>
      <c r="O432" s="1"/>
      <c r="P432" s="1"/>
    </row>
    <row r="433" spans="12:16" ht="15.75" customHeight="1">
      <c r="L433" s="1"/>
      <c r="M433" s="1"/>
      <c r="N433" s="1"/>
      <c r="O433" s="1"/>
      <c r="P433" s="1"/>
    </row>
    <row r="434" spans="12:16" ht="15.75" customHeight="1">
      <c r="L434" s="1"/>
      <c r="M434" s="1"/>
      <c r="N434" s="1"/>
      <c r="O434" s="1"/>
      <c r="P434" s="1"/>
    </row>
    <row r="435" spans="12:16" ht="15.75" customHeight="1">
      <c r="L435" s="1"/>
      <c r="M435" s="1"/>
      <c r="N435" s="1"/>
      <c r="O435" s="1"/>
      <c r="P435" s="1"/>
    </row>
    <row r="436" spans="12:16" ht="15.75" customHeight="1">
      <c r="L436" s="1"/>
      <c r="M436" s="1"/>
      <c r="N436" s="1"/>
      <c r="O436" s="1"/>
      <c r="P436" s="1"/>
    </row>
    <row r="437" spans="12:16" ht="15.75" customHeight="1">
      <c r="L437" s="1"/>
      <c r="M437" s="1"/>
      <c r="N437" s="1"/>
      <c r="O437" s="1"/>
      <c r="P437" s="1"/>
    </row>
    <row r="438" spans="12:16" ht="15.75" customHeight="1">
      <c r="L438" s="1"/>
      <c r="M438" s="1"/>
      <c r="N438" s="1"/>
      <c r="O438" s="1"/>
      <c r="P438" s="1"/>
    </row>
    <row r="439" spans="12:16" ht="15.75" customHeight="1">
      <c r="L439" s="1"/>
      <c r="M439" s="1"/>
      <c r="N439" s="1"/>
      <c r="O439" s="1"/>
      <c r="P439" s="1"/>
    </row>
    <row r="440" spans="12:16" ht="15.75" customHeight="1">
      <c r="L440" s="1"/>
      <c r="M440" s="1"/>
      <c r="N440" s="1"/>
      <c r="O440" s="1"/>
      <c r="P440" s="1"/>
    </row>
    <row r="441" spans="12:16" ht="15.75" customHeight="1">
      <c r="L441" s="1"/>
      <c r="M441" s="1"/>
      <c r="N441" s="1"/>
      <c r="O441" s="1"/>
      <c r="P441" s="1"/>
    </row>
    <row r="442" spans="12:16" ht="15.75" customHeight="1">
      <c r="L442" s="1"/>
      <c r="M442" s="1"/>
      <c r="N442" s="1"/>
      <c r="O442" s="1"/>
      <c r="P442" s="1"/>
    </row>
    <row r="443" spans="12:16" ht="15.75" customHeight="1">
      <c r="L443" s="1"/>
      <c r="M443" s="1"/>
      <c r="N443" s="1"/>
      <c r="O443" s="1"/>
      <c r="P443" s="1"/>
    </row>
    <row r="444" spans="12:16" ht="15.75" customHeight="1">
      <c r="L444" s="1"/>
      <c r="M444" s="1"/>
      <c r="N444" s="1"/>
      <c r="O444" s="1"/>
      <c r="P444" s="1"/>
    </row>
    <row r="445" spans="12:16" ht="15.75" customHeight="1">
      <c r="L445" s="1"/>
      <c r="M445" s="1"/>
      <c r="N445" s="1"/>
      <c r="O445" s="1"/>
      <c r="P445" s="1"/>
    </row>
    <row r="446" spans="12:16" ht="15.75" customHeight="1">
      <c r="L446" s="1"/>
      <c r="M446" s="1"/>
      <c r="N446" s="1"/>
      <c r="O446" s="1"/>
      <c r="P446" s="1"/>
    </row>
    <row r="447" spans="12:16" ht="15.75" customHeight="1">
      <c r="L447" s="1"/>
      <c r="M447" s="1"/>
      <c r="N447" s="1"/>
      <c r="O447" s="1"/>
      <c r="P447" s="1"/>
    </row>
    <row r="448" spans="12:16" ht="15.75" customHeight="1">
      <c r="L448" s="1"/>
      <c r="M448" s="1"/>
      <c r="N448" s="1"/>
      <c r="O448" s="1"/>
      <c r="P448" s="1"/>
    </row>
    <row r="449" spans="12:16" ht="15.75" customHeight="1">
      <c r="L449" s="1"/>
      <c r="M449" s="1"/>
      <c r="N449" s="1"/>
      <c r="O449" s="1"/>
      <c r="P449" s="1"/>
    </row>
    <row r="450" spans="12:16" ht="15.75" customHeight="1">
      <c r="L450" s="1"/>
      <c r="M450" s="1"/>
      <c r="N450" s="1"/>
      <c r="O450" s="1"/>
      <c r="P450" s="1"/>
    </row>
    <row r="451" spans="12:16" ht="15.75" customHeight="1">
      <c r="L451" s="1"/>
      <c r="M451" s="1"/>
      <c r="N451" s="1"/>
      <c r="O451" s="1"/>
      <c r="P451" s="1"/>
    </row>
    <row r="452" spans="12:16" ht="15.75" customHeight="1">
      <c r="L452" s="1"/>
      <c r="M452" s="1"/>
      <c r="N452" s="1"/>
      <c r="O452" s="1"/>
      <c r="P452" s="1"/>
    </row>
    <row r="453" spans="12:16" ht="15.75" customHeight="1">
      <c r="L453" s="1"/>
      <c r="M453" s="1"/>
      <c r="N453" s="1"/>
      <c r="O453" s="1"/>
      <c r="P453" s="1"/>
    </row>
    <row r="454" spans="12:16" ht="15.75" customHeight="1">
      <c r="L454" s="1"/>
      <c r="M454" s="1"/>
      <c r="N454" s="1"/>
      <c r="O454" s="1"/>
      <c r="P454" s="1"/>
    </row>
    <row r="455" spans="12:16" ht="15.75" customHeight="1">
      <c r="L455" s="1"/>
      <c r="M455" s="1"/>
      <c r="N455" s="1"/>
      <c r="O455" s="1"/>
      <c r="P455" s="1"/>
    </row>
    <row r="456" spans="12:16" ht="15.75" customHeight="1">
      <c r="L456" s="1"/>
      <c r="M456" s="1"/>
      <c r="N456" s="1"/>
      <c r="O456" s="1"/>
      <c r="P456" s="1"/>
    </row>
    <row r="457" spans="12:16" ht="15.75" customHeight="1">
      <c r="L457" s="1"/>
      <c r="M457" s="1"/>
      <c r="N457" s="1"/>
      <c r="O457" s="1"/>
      <c r="P457" s="1"/>
    </row>
    <row r="458" spans="12:16" ht="15.75" customHeight="1">
      <c r="L458" s="1"/>
      <c r="M458" s="1"/>
      <c r="N458" s="1"/>
      <c r="O458" s="1"/>
      <c r="P458" s="1"/>
    </row>
    <row r="459" spans="12:16" ht="15.75" customHeight="1">
      <c r="L459" s="1"/>
      <c r="M459" s="1"/>
      <c r="N459" s="1"/>
      <c r="O459" s="1"/>
      <c r="P459" s="1"/>
    </row>
    <row r="460" spans="12:16" ht="15.75" customHeight="1">
      <c r="L460" s="1"/>
      <c r="M460" s="1"/>
      <c r="N460" s="1"/>
      <c r="O460" s="1"/>
      <c r="P460" s="1"/>
    </row>
    <row r="461" spans="12:16" ht="15.75" customHeight="1">
      <c r="L461" s="1"/>
      <c r="M461" s="1"/>
      <c r="N461" s="1"/>
      <c r="O461" s="1"/>
      <c r="P461" s="1"/>
    </row>
    <row r="462" spans="12:16" ht="15.75" customHeight="1">
      <c r="L462" s="1"/>
      <c r="M462" s="1"/>
      <c r="N462" s="1"/>
      <c r="O462" s="1"/>
      <c r="P462" s="1"/>
    </row>
    <row r="463" spans="12:16" ht="15.75" customHeight="1">
      <c r="L463" s="1"/>
      <c r="M463" s="1"/>
      <c r="N463" s="1"/>
      <c r="O463" s="1"/>
      <c r="P463" s="1"/>
    </row>
    <row r="464" spans="12:16" ht="15.75" customHeight="1">
      <c r="L464" s="1"/>
      <c r="M464" s="1"/>
      <c r="N464" s="1"/>
      <c r="O464" s="1"/>
      <c r="P464" s="1"/>
    </row>
    <row r="465" spans="12:16" ht="15.75" customHeight="1">
      <c r="L465" s="1"/>
      <c r="M465" s="1"/>
      <c r="N465" s="1"/>
      <c r="O465" s="1"/>
      <c r="P465" s="1"/>
    </row>
    <row r="466" spans="12:16" ht="15.75" customHeight="1">
      <c r="L466" s="1"/>
      <c r="M466" s="1"/>
      <c r="N466" s="1"/>
      <c r="O466" s="1"/>
      <c r="P466" s="1"/>
    </row>
    <row r="467" spans="12:16" ht="15.75" customHeight="1">
      <c r="L467" s="1"/>
      <c r="M467" s="1"/>
      <c r="N467" s="1"/>
      <c r="O467" s="1"/>
      <c r="P467" s="1"/>
    </row>
    <row r="468" spans="12:16" ht="15.75" customHeight="1">
      <c r="L468" s="1"/>
      <c r="M468" s="1"/>
      <c r="N468" s="1"/>
      <c r="O468" s="1"/>
      <c r="P468" s="1"/>
    </row>
    <row r="469" spans="12:16" ht="15.75" customHeight="1">
      <c r="L469" s="1"/>
      <c r="M469" s="1"/>
      <c r="N469" s="1"/>
      <c r="O469" s="1"/>
      <c r="P469" s="1"/>
    </row>
    <row r="470" spans="12:16" ht="15.75" customHeight="1">
      <c r="L470" s="1"/>
      <c r="M470" s="1"/>
      <c r="N470" s="1"/>
      <c r="O470" s="1"/>
      <c r="P470" s="1"/>
    </row>
    <row r="471" spans="12:16" ht="15.75" customHeight="1">
      <c r="L471" s="1"/>
      <c r="M471" s="1"/>
      <c r="N471" s="1"/>
      <c r="O471" s="1"/>
      <c r="P471" s="1"/>
    </row>
    <row r="472" spans="12:16" ht="15.75" customHeight="1">
      <c r="L472" s="1"/>
      <c r="M472" s="1"/>
      <c r="N472" s="1"/>
      <c r="O472" s="1"/>
      <c r="P472" s="1"/>
    </row>
    <row r="473" spans="12:16" ht="15.75" customHeight="1">
      <c r="L473" s="1"/>
      <c r="M473" s="1"/>
      <c r="N473" s="1"/>
      <c r="O473" s="1"/>
      <c r="P473" s="1"/>
    </row>
    <row r="474" spans="12:16" ht="15.75" customHeight="1">
      <c r="L474" s="1"/>
      <c r="M474" s="1"/>
      <c r="N474" s="1"/>
      <c r="O474" s="1"/>
      <c r="P474" s="1"/>
    </row>
    <row r="475" spans="12:16" ht="15.75" customHeight="1">
      <c r="L475" s="1"/>
      <c r="M475" s="1"/>
      <c r="N475" s="1"/>
      <c r="O475" s="1"/>
      <c r="P475" s="1"/>
    </row>
    <row r="476" spans="12:16" ht="15.75" customHeight="1">
      <c r="L476" s="1"/>
      <c r="M476" s="1"/>
      <c r="N476" s="1"/>
      <c r="O476" s="1"/>
      <c r="P476" s="1"/>
    </row>
    <row r="477" spans="12:16" ht="15.75" customHeight="1">
      <c r="L477" s="1"/>
      <c r="M477" s="1"/>
      <c r="N477" s="1"/>
      <c r="O477" s="1"/>
      <c r="P477" s="1"/>
    </row>
    <row r="478" spans="12:16" ht="15.75" customHeight="1">
      <c r="L478" s="1"/>
      <c r="M478" s="1"/>
      <c r="N478" s="1"/>
      <c r="O478" s="1"/>
      <c r="P478" s="1"/>
    </row>
    <row r="479" spans="12:16" ht="15.75" customHeight="1">
      <c r="L479" s="1"/>
      <c r="M479" s="1"/>
      <c r="N479" s="1"/>
      <c r="O479" s="1"/>
      <c r="P479" s="1"/>
    </row>
    <row r="480" spans="12:16" ht="15.75" customHeight="1">
      <c r="L480" s="1"/>
      <c r="M480" s="1"/>
      <c r="N480" s="1"/>
      <c r="O480" s="1"/>
      <c r="P480" s="1"/>
    </row>
    <row r="481" spans="12:16" ht="15.75" customHeight="1">
      <c r="L481" s="1"/>
      <c r="M481" s="1"/>
      <c r="N481" s="1"/>
      <c r="O481" s="1"/>
      <c r="P481" s="1"/>
    </row>
    <row r="482" spans="12:16" ht="15.75" customHeight="1">
      <c r="L482" s="1"/>
      <c r="M482" s="1"/>
      <c r="N482" s="1"/>
      <c r="O482" s="1"/>
      <c r="P482" s="1"/>
    </row>
    <row r="483" spans="12:16" ht="15.75" customHeight="1">
      <c r="L483" s="1"/>
      <c r="M483" s="1"/>
      <c r="N483" s="1"/>
      <c r="O483" s="1"/>
      <c r="P483" s="1"/>
    </row>
    <row r="484" spans="12:16" ht="15.75" customHeight="1">
      <c r="L484" s="1"/>
      <c r="M484" s="1"/>
      <c r="N484" s="1"/>
      <c r="O484" s="1"/>
      <c r="P484" s="1"/>
    </row>
    <row r="485" spans="12:16" ht="15.75" customHeight="1">
      <c r="L485" s="1"/>
      <c r="M485" s="1"/>
      <c r="N485" s="1"/>
      <c r="O485" s="1"/>
      <c r="P485" s="1"/>
    </row>
    <row r="486" spans="12:16" ht="15.75" customHeight="1">
      <c r="L486" s="1"/>
      <c r="M486" s="1"/>
      <c r="N486" s="1"/>
      <c r="O486" s="1"/>
      <c r="P486" s="1"/>
    </row>
    <row r="487" spans="12:16" ht="15.75" customHeight="1">
      <c r="L487" s="1"/>
      <c r="M487" s="1"/>
      <c r="N487" s="1"/>
      <c r="O487" s="1"/>
      <c r="P487" s="1"/>
    </row>
    <row r="488" spans="12:16" ht="15.75" customHeight="1">
      <c r="L488" s="1"/>
      <c r="M488" s="1"/>
      <c r="N488" s="1"/>
      <c r="O488" s="1"/>
      <c r="P488" s="1"/>
    </row>
    <row r="489" spans="12:16" ht="15.75" customHeight="1">
      <c r="L489" s="1"/>
      <c r="M489" s="1"/>
      <c r="N489" s="1"/>
      <c r="O489" s="1"/>
      <c r="P489" s="1"/>
    </row>
    <row r="490" spans="12:16" ht="15.75" customHeight="1">
      <c r="L490" s="1"/>
      <c r="M490" s="1"/>
      <c r="N490" s="1"/>
      <c r="O490" s="1"/>
      <c r="P490" s="1"/>
    </row>
    <row r="491" spans="12:16" ht="15.75" customHeight="1">
      <c r="L491" s="1"/>
      <c r="M491" s="1"/>
      <c r="N491" s="1"/>
      <c r="O491" s="1"/>
      <c r="P491" s="1"/>
    </row>
    <row r="492" spans="12:16" ht="15.75" customHeight="1">
      <c r="L492" s="1"/>
      <c r="M492" s="1"/>
      <c r="N492" s="1"/>
      <c r="O492" s="1"/>
      <c r="P492" s="1"/>
    </row>
    <row r="493" spans="12:16" ht="15.75" customHeight="1">
      <c r="L493" s="1"/>
      <c r="M493" s="1"/>
      <c r="N493" s="1"/>
      <c r="O493" s="1"/>
      <c r="P493" s="1"/>
    </row>
    <row r="494" spans="12:16" ht="15.75" customHeight="1">
      <c r="L494" s="1"/>
      <c r="M494" s="1"/>
      <c r="N494" s="1"/>
      <c r="O494" s="1"/>
      <c r="P494" s="1"/>
    </row>
    <row r="495" spans="12:16" ht="15.75" customHeight="1">
      <c r="L495" s="1"/>
      <c r="M495" s="1"/>
      <c r="N495" s="1"/>
      <c r="O495" s="1"/>
      <c r="P495" s="1"/>
    </row>
    <row r="496" spans="12:16" ht="15.75" customHeight="1">
      <c r="L496" s="1"/>
      <c r="M496" s="1"/>
      <c r="N496" s="1"/>
      <c r="O496" s="1"/>
      <c r="P496" s="1"/>
    </row>
    <row r="497" spans="12:16" ht="15.75" customHeight="1">
      <c r="L497" s="1"/>
      <c r="M497" s="1"/>
      <c r="N497" s="1"/>
      <c r="O497" s="1"/>
      <c r="P497" s="1"/>
    </row>
    <row r="498" spans="12:16" ht="15.75" customHeight="1">
      <c r="L498" s="1"/>
      <c r="M498" s="1"/>
      <c r="N498" s="1"/>
      <c r="O498" s="1"/>
      <c r="P498" s="1"/>
    </row>
    <row r="499" spans="12:16" ht="15.75" customHeight="1">
      <c r="L499" s="1"/>
      <c r="M499" s="1"/>
      <c r="N499" s="1"/>
      <c r="O499" s="1"/>
      <c r="P499" s="1"/>
    </row>
    <row r="500" spans="12:16" ht="15.75" customHeight="1">
      <c r="L500" s="1"/>
      <c r="M500" s="1"/>
      <c r="N500" s="1"/>
      <c r="O500" s="1"/>
      <c r="P500" s="1"/>
    </row>
    <row r="501" spans="12:16" ht="15.75" customHeight="1">
      <c r="L501" s="1"/>
      <c r="M501" s="1"/>
      <c r="N501" s="1"/>
      <c r="O501" s="1"/>
      <c r="P501" s="1"/>
    </row>
    <row r="502" spans="12:16" ht="15.75" customHeight="1">
      <c r="L502" s="1"/>
      <c r="M502" s="1"/>
      <c r="N502" s="1"/>
      <c r="O502" s="1"/>
      <c r="P502" s="1"/>
    </row>
    <row r="503" spans="12:16" ht="15.75" customHeight="1">
      <c r="L503" s="1"/>
      <c r="M503" s="1"/>
      <c r="N503" s="1"/>
      <c r="O503" s="1"/>
      <c r="P503" s="1"/>
    </row>
    <row r="504" spans="12:16" ht="15.75" customHeight="1">
      <c r="L504" s="1"/>
      <c r="M504" s="1"/>
      <c r="N504" s="1"/>
      <c r="O504" s="1"/>
      <c r="P504" s="1"/>
    </row>
    <row r="505" spans="12:16" ht="15.75" customHeight="1">
      <c r="L505" s="1"/>
      <c r="M505" s="1"/>
      <c r="N505" s="1"/>
      <c r="O505" s="1"/>
      <c r="P505" s="1"/>
    </row>
    <row r="506" spans="12:16" ht="15.75" customHeight="1">
      <c r="L506" s="1"/>
      <c r="M506" s="1"/>
      <c r="N506" s="1"/>
      <c r="O506" s="1"/>
      <c r="P506" s="1"/>
    </row>
    <row r="507" spans="12:16" ht="15.75" customHeight="1">
      <c r="L507" s="1"/>
      <c r="M507" s="1"/>
      <c r="N507" s="1"/>
      <c r="O507" s="1"/>
      <c r="P507" s="1"/>
    </row>
    <row r="508" spans="12:16" ht="15.75" customHeight="1">
      <c r="L508" s="1"/>
      <c r="M508" s="1"/>
      <c r="N508" s="1"/>
      <c r="O508" s="1"/>
      <c r="P508" s="1"/>
    </row>
    <row r="509" spans="12:16" ht="15.75" customHeight="1">
      <c r="L509" s="1"/>
      <c r="M509" s="1"/>
      <c r="N509" s="1"/>
      <c r="O509" s="1"/>
      <c r="P509" s="1"/>
    </row>
    <row r="510" spans="12:16" ht="15.75" customHeight="1">
      <c r="L510" s="1"/>
      <c r="M510" s="1"/>
      <c r="N510" s="1"/>
      <c r="O510" s="1"/>
      <c r="P510" s="1"/>
    </row>
    <row r="511" spans="12:16" ht="15.75" customHeight="1">
      <c r="L511" s="1"/>
      <c r="M511" s="1"/>
      <c r="N511" s="1"/>
      <c r="O511" s="1"/>
      <c r="P511" s="1"/>
    </row>
    <row r="512" spans="12:16" ht="15.75" customHeight="1">
      <c r="L512" s="1"/>
      <c r="M512" s="1"/>
      <c r="N512" s="1"/>
      <c r="O512" s="1"/>
      <c r="P512" s="1"/>
    </row>
    <row r="513" spans="12:16" ht="15.75" customHeight="1">
      <c r="L513" s="1"/>
      <c r="M513" s="1"/>
      <c r="N513" s="1"/>
      <c r="O513" s="1"/>
      <c r="P513" s="1"/>
    </row>
    <row r="514" spans="12:16" ht="15.75" customHeight="1">
      <c r="L514" s="1"/>
      <c r="M514" s="1"/>
      <c r="N514" s="1"/>
      <c r="O514" s="1"/>
      <c r="P514" s="1"/>
    </row>
    <row r="515" spans="12:16" ht="15.75" customHeight="1">
      <c r="L515" s="1"/>
      <c r="M515" s="1"/>
      <c r="N515" s="1"/>
      <c r="O515" s="1"/>
      <c r="P515" s="1"/>
    </row>
    <row r="516" spans="12:16" ht="15.75" customHeight="1">
      <c r="L516" s="1"/>
      <c r="M516" s="1"/>
      <c r="N516" s="1"/>
      <c r="O516" s="1"/>
      <c r="P516" s="1"/>
    </row>
    <row r="517" spans="12:16" ht="15.75" customHeight="1">
      <c r="L517" s="1"/>
      <c r="M517" s="1"/>
      <c r="N517" s="1"/>
      <c r="O517" s="1"/>
      <c r="P517" s="1"/>
    </row>
    <row r="518" spans="12:16" ht="15.75" customHeight="1">
      <c r="L518" s="1"/>
      <c r="M518" s="1"/>
      <c r="N518" s="1"/>
      <c r="O518" s="1"/>
      <c r="P518" s="1"/>
    </row>
    <row r="519" spans="12:16" ht="15.75" customHeight="1">
      <c r="L519" s="1"/>
      <c r="M519" s="1"/>
      <c r="N519" s="1"/>
      <c r="O519" s="1"/>
      <c r="P519" s="1"/>
    </row>
    <row r="520" spans="12:16" ht="15.75" customHeight="1">
      <c r="L520" s="1"/>
      <c r="M520" s="1"/>
      <c r="N520" s="1"/>
      <c r="O520" s="1"/>
      <c r="P520" s="1"/>
    </row>
    <row r="521" spans="12:16" ht="15.75" customHeight="1">
      <c r="L521" s="1"/>
      <c r="M521" s="1"/>
      <c r="N521" s="1"/>
      <c r="O521" s="1"/>
      <c r="P521" s="1"/>
    </row>
    <row r="522" spans="12:16" ht="15.75" customHeight="1">
      <c r="L522" s="1"/>
      <c r="M522" s="1"/>
      <c r="N522" s="1"/>
      <c r="O522" s="1"/>
      <c r="P522" s="1"/>
    </row>
    <row r="523" spans="12:16" ht="15.75" customHeight="1">
      <c r="L523" s="1"/>
      <c r="M523" s="1"/>
      <c r="N523" s="1"/>
      <c r="O523" s="1"/>
      <c r="P523" s="1"/>
    </row>
    <row r="524" spans="12:16" ht="15.75" customHeight="1">
      <c r="L524" s="1"/>
      <c r="M524" s="1"/>
      <c r="N524" s="1"/>
      <c r="O524" s="1"/>
      <c r="P524" s="1"/>
    </row>
    <row r="525" spans="12:16" ht="15.75" customHeight="1">
      <c r="L525" s="1"/>
      <c r="M525" s="1"/>
      <c r="N525" s="1"/>
      <c r="O525" s="1"/>
      <c r="P525" s="1"/>
    </row>
    <row r="526" spans="12:16" ht="15.75" customHeight="1">
      <c r="L526" s="1"/>
      <c r="M526" s="1"/>
      <c r="N526" s="1"/>
      <c r="O526" s="1"/>
      <c r="P526" s="1"/>
    </row>
    <row r="527" spans="12:16" ht="15.75" customHeight="1">
      <c r="L527" s="1"/>
      <c r="M527" s="1"/>
      <c r="N527" s="1"/>
      <c r="O527" s="1"/>
      <c r="P527" s="1"/>
    </row>
    <row r="528" spans="12:16" ht="15.75" customHeight="1">
      <c r="L528" s="1"/>
      <c r="M528" s="1"/>
      <c r="N528" s="1"/>
      <c r="O528" s="1"/>
      <c r="P528" s="1"/>
    </row>
    <row r="529" spans="12:16" ht="15.75" customHeight="1">
      <c r="L529" s="1"/>
      <c r="M529" s="1"/>
      <c r="N529" s="1"/>
      <c r="O529" s="1"/>
      <c r="P529" s="1"/>
    </row>
    <row r="530" spans="12:16" ht="15.75" customHeight="1">
      <c r="L530" s="1"/>
      <c r="M530" s="1"/>
      <c r="N530" s="1"/>
      <c r="O530" s="1"/>
      <c r="P530" s="1"/>
    </row>
    <row r="531" spans="12:16" ht="15.75" customHeight="1">
      <c r="L531" s="1"/>
      <c r="M531" s="1"/>
      <c r="N531" s="1"/>
      <c r="O531" s="1"/>
      <c r="P531" s="1"/>
    </row>
    <row r="532" spans="12:16" ht="15.75" customHeight="1">
      <c r="L532" s="1"/>
      <c r="M532" s="1"/>
      <c r="N532" s="1"/>
      <c r="O532" s="1"/>
      <c r="P532" s="1"/>
    </row>
    <row r="533" spans="12:16" ht="15.75" customHeight="1">
      <c r="L533" s="1"/>
      <c r="M533" s="1"/>
      <c r="N533" s="1"/>
      <c r="O533" s="1"/>
      <c r="P533" s="1"/>
    </row>
    <row r="534" spans="12:16" ht="15.75" customHeight="1">
      <c r="L534" s="1"/>
      <c r="M534" s="1"/>
      <c r="N534" s="1"/>
      <c r="O534" s="1"/>
      <c r="P534" s="1"/>
    </row>
    <row r="535" spans="12:16" ht="15.75" customHeight="1">
      <c r="L535" s="1"/>
      <c r="M535" s="1"/>
      <c r="N535" s="1"/>
      <c r="O535" s="1"/>
      <c r="P535" s="1"/>
    </row>
    <row r="536" spans="12:16" ht="15.75" customHeight="1">
      <c r="L536" s="1"/>
      <c r="M536" s="1"/>
      <c r="N536" s="1"/>
      <c r="O536" s="1"/>
      <c r="P536" s="1"/>
    </row>
    <row r="537" spans="12:16" ht="15.75" customHeight="1">
      <c r="L537" s="1"/>
      <c r="M537" s="1"/>
      <c r="N537" s="1"/>
      <c r="O537" s="1"/>
      <c r="P537" s="1"/>
    </row>
    <row r="538" spans="12:16" ht="15.75" customHeight="1">
      <c r="L538" s="1"/>
      <c r="M538" s="1"/>
      <c r="N538" s="1"/>
      <c r="O538" s="1"/>
      <c r="P538" s="1"/>
    </row>
    <row r="539" spans="12:16" ht="15.75" customHeight="1">
      <c r="L539" s="1"/>
      <c r="M539" s="1"/>
      <c r="N539" s="1"/>
      <c r="O539" s="1"/>
      <c r="P539" s="1"/>
    </row>
    <row r="540" spans="12:16" ht="15.75" customHeight="1">
      <c r="L540" s="1"/>
      <c r="M540" s="1"/>
      <c r="N540" s="1"/>
      <c r="O540" s="1"/>
      <c r="P540" s="1"/>
    </row>
    <row r="541" spans="12:16" ht="15.75" customHeight="1">
      <c r="L541" s="1"/>
      <c r="M541" s="1"/>
      <c r="N541" s="1"/>
      <c r="O541" s="1"/>
      <c r="P541" s="1"/>
    </row>
    <row r="542" spans="12:16" ht="15.75" customHeight="1">
      <c r="L542" s="1"/>
      <c r="M542" s="1"/>
      <c r="N542" s="1"/>
      <c r="O542" s="1"/>
      <c r="P542" s="1"/>
    </row>
    <row r="543" spans="12:16" ht="15.75" customHeight="1">
      <c r="L543" s="1"/>
      <c r="M543" s="1"/>
      <c r="N543" s="1"/>
      <c r="O543" s="1"/>
      <c r="P543" s="1"/>
    </row>
    <row r="544" spans="12:16" ht="15.75" customHeight="1">
      <c r="L544" s="1"/>
      <c r="M544" s="1"/>
      <c r="N544" s="1"/>
      <c r="O544" s="1"/>
      <c r="P544" s="1"/>
    </row>
    <row r="545" spans="12:16" ht="15.75" customHeight="1">
      <c r="L545" s="1"/>
      <c r="M545" s="1"/>
      <c r="N545" s="1"/>
      <c r="O545" s="1"/>
      <c r="P545" s="1"/>
    </row>
    <row r="546" spans="12:16" ht="15.75" customHeight="1">
      <c r="L546" s="1"/>
      <c r="M546" s="1"/>
      <c r="N546" s="1"/>
      <c r="O546" s="1"/>
      <c r="P546" s="1"/>
    </row>
    <row r="547" spans="12:16" ht="15.75" customHeight="1">
      <c r="L547" s="1"/>
      <c r="M547" s="1"/>
      <c r="N547" s="1"/>
      <c r="O547" s="1"/>
      <c r="P547" s="1"/>
    </row>
    <row r="548" spans="12:16" ht="15.75" customHeight="1">
      <c r="L548" s="1"/>
      <c r="M548" s="1"/>
      <c r="N548" s="1"/>
      <c r="O548" s="1"/>
      <c r="P548" s="1"/>
    </row>
    <row r="549" spans="12:16" ht="15.75" customHeight="1">
      <c r="L549" s="1"/>
      <c r="M549" s="1"/>
      <c r="N549" s="1"/>
      <c r="O549" s="1"/>
      <c r="P549" s="1"/>
    </row>
    <row r="550" spans="12:16" ht="15.75" customHeight="1">
      <c r="L550" s="1"/>
      <c r="M550" s="1"/>
      <c r="N550" s="1"/>
      <c r="O550" s="1"/>
      <c r="P550" s="1"/>
    </row>
    <row r="551" spans="12:16" ht="15.75" customHeight="1">
      <c r="L551" s="1"/>
      <c r="M551" s="1"/>
      <c r="N551" s="1"/>
      <c r="O551" s="1"/>
      <c r="P551" s="1"/>
    </row>
    <row r="552" spans="12:16" ht="15.75" customHeight="1">
      <c r="L552" s="1"/>
      <c r="M552" s="1"/>
      <c r="N552" s="1"/>
      <c r="O552" s="1"/>
      <c r="P552" s="1"/>
    </row>
    <row r="553" spans="12:16" ht="15.75" customHeight="1">
      <c r="L553" s="1"/>
      <c r="M553" s="1"/>
      <c r="N553" s="1"/>
      <c r="O553" s="1"/>
      <c r="P553" s="1"/>
    </row>
    <row r="554" spans="12:16" ht="15.75" customHeight="1">
      <c r="L554" s="1"/>
      <c r="M554" s="1"/>
      <c r="N554" s="1"/>
      <c r="O554" s="1"/>
      <c r="P554" s="1"/>
    </row>
    <row r="555" spans="12:16" ht="15.75" customHeight="1">
      <c r="L555" s="1"/>
      <c r="M555" s="1"/>
      <c r="N555" s="1"/>
      <c r="O555" s="1"/>
      <c r="P555" s="1"/>
    </row>
    <row r="556" spans="12:16" ht="15.75" customHeight="1">
      <c r="L556" s="1"/>
      <c r="M556" s="1"/>
      <c r="N556" s="1"/>
      <c r="O556" s="1"/>
      <c r="P556" s="1"/>
    </row>
    <row r="557" spans="12:16" ht="15.75" customHeight="1">
      <c r="L557" s="1"/>
      <c r="M557" s="1"/>
      <c r="N557" s="1"/>
      <c r="O557" s="1"/>
      <c r="P557" s="1"/>
    </row>
    <row r="558" spans="12:16" ht="15.75" customHeight="1">
      <c r="L558" s="1"/>
      <c r="M558" s="1"/>
      <c r="N558" s="1"/>
      <c r="O558" s="1"/>
      <c r="P558" s="1"/>
    </row>
    <row r="559" spans="12:16" ht="15.75" customHeight="1">
      <c r="L559" s="1"/>
      <c r="M559" s="1"/>
      <c r="N559" s="1"/>
      <c r="O559" s="1"/>
      <c r="P559" s="1"/>
    </row>
    <row r="560" spans="12:16" ht="15.75" customHeight="1">
      <c r="L560" s="1"/>
      <c r="M560" s="1"/>
      <c r="N560" s="1"/>
      <c r="O560" s="1"/>
      <c r="P560" s="1"/>
    </row>
    <row r="561" spans="12:16" ht="15.75" customHeight="1">
      <c r="L561" s="1"/>
      <c r="M561" s="1"/>
      <c r="N561" s="1"/>
      <c r="O561" s="1"/>
      <c r="P561" s="1"/>
    </row>
    <row r="562" spans="12:16" ht="15.75" customHeight="1">
      <c r="L562" s="1"/>
      <c r="M562" s="1"/>
      <c r="N562" s="1"/>
      <c r="O562" s="1"/>
      <c r="P562" s="1"/>
    </row>
    <row r="563" spans="12:16" ht="15.75" customHeight="1">
      <c r="L563" s="1"/>
      <c r="M563" s="1"/>
      <c r="N563" s="1"/>
      <c r="O563" s="1"/>
      <c r="P563" s="1"/>
    </row>
    <row r="564" spans="12:16" ht="15.75" customHeight="1">
      <c r="L564" s="1"/>
      <c r="M564" s="1"/>
      <c r="N564" s="1"/>
      <c r="O564" s="1"/>
      <c r="P564" s="1"/>
    </row>
    <row r="565" spans="12:16" ht="15.75" customHeight="1">
      <c r="L565" s="1"/>
      <c r="M565" s="1"/>
      <c r="N565" s="1"/>
      <c r="O565" s="1"/>
      <c r="P565" s="1"/>
    </row>
    <row r="566" spans="12:16" ht="15.75" customHeight="1">
      <c r="L566" s="1"/>
      <c r="M566" s="1"/>
      <c r="N566" s="1"/>
      <c r="O566" s="1"/>
      <c r="P566" s="1"/>
    </row>
    <row r="567" spans="12:16" ht="15.75" customHeight="1">
      <c r="L567" s="1"/>
      <c r="M567" s="1"/>
      <c r="N567" s="1"/>
      <c r="O567" s="1"/>
      <c r="P567" s="1"/>
    </row>
    <row r="568" spans="12:16" ht="15.75" customHeight="1">
      <c r="L568" s="1"/>
      <c r="M568" s="1"/>
      <c r="N568" s="1"/>
      <c r="O568" s="1"/>
      <c r="P568" s="1"/>
    </row>
    <row r="569" spans="12:16" ht="15.75" customHeight="1">
      <c r="L569" s="1"/>
      <c r="M569" s="1"/>
      <c r="N569" s="1"/>
      <c r="O569" s="1"/>
      <c r="P569" s="1"/>
    </row>
    <row r="570" spans="12:16" ht="15.75" customHeight="1">
      <c r="L570" s="1"/>
      <c r="M570" s="1"/>
      <c r="N570" s="1"/>
      <c r="O570" s="1"/>
      <c r="P570" s="1"/>
    </row>
    <row r="571" spans="12:16" ht="15.75" customHeight="1">
      <c r="L571" s="1"/>
      <c r="M571" s="1"/>
      <c r="N571" s="1"/>
      <c r="O571" s="1"/>
      <c r="P571" s="1"/>
    </row>
    <row r="572" spans="12:16" ht="15.75" customHeight="1">
      <c r="L572" s="1"/>
      <c r="M572" s="1"/>
      <c r="N572" s="1"/>
      <c r="O572" s="1"/>
      <c r="P572" s="1"/>
    </row>
    <row r="573" spans="12:16" ht="15.75" customHeight="1">
      <c r="L573" s="1"/>
      <c r="M573" s="1"/>
      <c r="N573" s="1"/>
      <c r="O573" s="1"/>
      <c r="P573" s="1"/>
    </row>
    <row r="574" spans="12:16" ht="15.75" customHeight="1">
      <c r="L574" s="1"/>
      <c r="M574" s="1"/>
      <c r="N574" s="1"/>
      <c r="O574" s="1"/>
      <c r="P574" s="1"/>
    </row>
    <row r="575" spans="12:16" ht="15.75" customHeight="1">
      <c r="L575" s="1"/>
      <c r="M575" s="1"/>
      <c r="N575" s="1"/>
      <c r="O575" s="1"/>
      <c r="P575" s="1"/>
    </row>
    <row r="576" spans="12:16" ht="15.75" customHeight="1">
      <c r="L576" s="1"/>
      <c r="M576" s="1"/>
      <c r="N576" s="1"/>
      <c r="O576" s="1"/>
      <c r="P576" s="1"/>
    </row>
    <row r="577" spans="12:16" ht="15.75" customHeight="1">
      <c r="L577" s="1"/>
      <c r="M577" s="1"/>
      <c r="N577" s="1"/>
      <c r="O577" s="1"/>
      <c r="P577" s="1"/>
    </row>
    <row r="578" spans="12:16" ht="15.75" customHeight="1">
      <c r="L578" s="1"/>
      <c r="M578" s="1"/>
      <c r="N578" s="1"/>
      <c r="O578" s="1"/>
      <c r="P578" s="1"/>
    </row>
    <row r="579" spans="12:16" ht="15.75" customHeight="1">
      <c r="L579" s="1"/>
      <c r="M579" s="1"/>
      <c r="N579" s="1"/>
      <c r="O579" s="1"/>
      <c r="P579" s="1"/>
    </row>
    <row r="580" spans="12:16" ht="15.75" customHeight="1">
      <c r="L580" s="1"/>
      <c r="M580" s="1"/>
      <c r="N580" s="1"/>
      <c r="O580" s="1"/>
      <c r="P580" s="1"/>
    </row>
    <row r="581" spans="12:16" ht="15.75" customHeight="1">
      <c r="L581" s="1"/>
      <c r="M581" s="1"/>
      <c r="N581" s="1"/>
      <c r="O581" s="1"/>
      <c r="P581" s="1"/>
    </row>
    <row r="582" spans="12:16" ht="15.75" customHeight="1">
      <c r="L582" s="1"/>
      <c r="M582" s="1"/>
      <c r="N582" s="1"/>
      <c r="O582" s="1"/>
      <c r="P582" s="1"/>
    </row>
    <row r="583" spans="12:16" ht="15.75" customHeight="1">
      <c r="L583" s="1"/>
      <c r="M583" s="1"/>
      <c r="N583" s="1"/>
      <c r="O583" s="1"/>
      <c r="P583" s="1"/>
    </row>
    <row r="584" spans="12:16" ht="15.75" customHeight="1">
      <c r="L584" s="1"/>
      <c r="M584" s="1"/>
      <c r="N584" s="1"/>
      <c r="O584" s="1"/>
      <c r="P584" s="1"/>
    </row>
    <row r="585" spans="12:16" ht="15.75" customHeight="1">
      <c r="L585" s="1"/>
      <c r="M585" s="1"/>
      <c r="N585" s="1"/>
      <c r="O585" s="1"/>
      <c r="P585" s="1"/>
    </row>
    <row r="586" spans="12:16" ht="15.75" customHeight="1">
      <c r="L586" s="1"/>
      <c r="M586" s="1"/>
      <c r="N586" s="1"/>
      <c r="O586" s="1"/>
      <c r="P586" s="1"/>
    </row>
    <row r="587" spans="12:16" ht="15.75" customHeight="1">
      <c r="L587" s="1"/>
      <c r="M587" s="1"/>
      <c r="N587" s="1"/>
      <c r="O587" s="1"/>
      <c r="P587" s="1"/>
    </row>
    <row r="588" spans="12:16" ht="15.75" customHeight="1">
      <c r="L588" s="1"/>
      <c r="M588" s="1"/>
      <c r="N588" s="1"/>
      <c r="O588" s="1"/>
      <c r="P588" s="1"/>
    </row>
    <row r="589" spans="12:16" ht="15.75" customHeight="1">
      <c r="L589" s="1"/>
      <c r="M589" s="1"/>
      <c r="N589" s="1"/>
      <c r="O589" s="1"/>
      <c r="P589" s="1"/>
    </row>
    <row r="590" spans="12:16" ht="15.75" customHeight="1">
      <c r="L590" s="1"/>
      <c r="M590" s="1"/>
      <c r="N590" s="1"/>
      <c r="O590" s="1"/>
      <c r="P590" s="1"/>
    </row>
    <row r="591" spans="12:16" ht="15.75" customHeight="1">
      <c r="L591" s="1"/>
      <c r="M591" s="1"/>
      <c r="N591" s="1"/>
      <c r="O591" s="1"/>
      <c r="P591" s="1"/>
    </row>
    <row r="592" spans="12:16" ht="15.75" customHeight="1">
      <c r="L592" s="1"/>
      <c r="M592" s="1"/>
      <c r="N592" s="1"/>
      <c r="O592" s="1"/>
      <c r="P592" s="1"/>
    </row>
    <row r="593" spans="12:16" ht="15.75" customHeight="1">
      <c r="L593" s="1"/>
      <c r="M593" s="1"/>
      <c r="N593" s="1"/>
      <c r="O593" s="1"/>
      <c r="P593" s="1"/>
    </row>
    <row r="594" spans="12:16" ht="15.75" customHeight="1">
      <c r="L594" s="1"/>
      <c r="M594" s="1"/>
      <c r="N594" s="1"/>
      <c r="O594" s="1"/>
      <c r="P594" s="1"/>
    </row>
    <row r="595" spans="12:16" ht="15.75" customHeight="1">
      <c r="L595" s="1"/>
      <c r="M595" s="1"/>
      <c r="N595" s="1"/>
      <c r="O595" s="1"/>
      <c r="P595" s="1"/>
    </row>
    <row r="596" spans="12:16" ht="15.75" customHeight="1">
      <c r="L596" s="1"/>
      <c r="M596" s="1"/>
      <c r="N596" s="1"/>
      <c r="O596" s="1"/>
      <c r="P596" s="1"/>
    </row>
    <row r="597" spans="12:16" ht="15.75" customHeight="1">
      <c r="L597" s="1"/>
      <c r="M597" s="1"/>
      <c r="N597" s="1"/>
      <c r="O597" s="1"/>
      <c r="P597" s="1"/>
    </row>
    <row r="598" spans="12:16" ht="15.75" customHeight="1">
      <c r="L598" s="1"/>
      <c r="M598" s="1"/>
      <c r="N598" s="1"/>
      <c r="O598" s="1"/>
      <c r="P598" s="1"/>
    </row>
    <row r="599" spans="12:16" ht="15.75" customHeight="1">
      <c r="L599" s="1"/>
      <c r="M599" s="1"/>
      <c r="N599" s="1"/>
      <c r="O599" s="1"/>
      <c r="P599" s="1"/>
    </row>
    <row r="600" spans="12:16" ht="15.75" customHeight="1">
      <c r="L600" s="1"/>
      <c r="M600" s="1"/>
      <c r="N600" s="1"/>
      <c r="O600" s="1"/>
      <c r="P600" s="1"/>
    </row>
    <row r="601" spans="12:16" ht="15.75" customHeight="1">
      <c r="L601" s="1"/>
      <c r="M601" s="1"/>
      <c r="N601" s="1"/>
      <c r="O601" s="1"/>
      <c r="P601" s="1"/>
    </row>
    <row r="602" spans="12:16" ht="15.75" customHeight="1">
      <c r="L602" s="1"/>
      <c r="M602" s="1"/>
      <c r="N602" s="1"/>
      <c r="O602" s="1"/>
      <c r="P602" s="1"/>
    </row>
    <row r="603" spans="12:16" ht="15.75" customHeight="1">
      <c r="L603" s="1"/>
      <c r="M603" s="1"/>
      <c r="N603" s="1"/>
      <c r="O603" s="1"/>
      <c r="P603" s="1"/>
    </row>
    <row r="604" spans="12:16" ht="15.75" customHeight="1">
      <c r="L604" s="1"/>
      <c r="M604" s="1"/>
      <c r="N604" s="1"/>
      <c r="O604" s="1"/>
      <c r="P604" s="1"/>
    </row>
    <row r="605" spans="12:16" ht="15.75" customHeight="1">
      <c r="L605" s="1"/>
      <c r="M605" s="1"/>
      <c r="N605" s="1"/>
      <c r="O605" s="1"/>
      <c r="P605" s="1"/>
    </row>
    <row r="606" spans="12:16" ht="15.75" customHeight="1">
      <c r="L606" s="1"/>
      <c r="M606" s="1"/>
      <c r="N606" s="1"/>
      <c r="O606" s="1"/>
      <c r="P606" s="1"/>
    </row>
    <row r="607" spans="12:16" ht="15.75" customHeight="1">
      <c r="L607" s="1"/>
      <c r="M607" s="1"/>
      <c r="N607" s="1"/>
      <c r="O607" s="1"/>
      <c r="P607" s="1"/>
    </row>
    <row r="608" spans="12:16" ht="15.75" customHeight="1">
      <c r="L608" s="1"/>
      <c r="M608" s="1"/>
      <c r="N608" s="1"/>
      <c r="O608" s="1"/>
      <c r="P608" s="1"/>
    </row>
    <row r="609" spans="12:16" ht="15.75" customHeight="1">
      <c r="L609" s="1"/>
      <c r="M609" s="1"/>
      <c r="N609" s="1"/>
      <c r="O609" s="1"/>
      <c r="P609" s="1"/>
    </row>
    <row r="610" spans="12:16" ht="15.75" customHeight="1">
      <c r="L610" s="1"/>
      <c r="M610" s="1"/>
      <c r="N610" s="1"/>
      <c r="O610" s="1"/>
      <c r="P610" s="1"/>
    </row>
    <row r="611" spans="12:16" ht="15.75" customHeight="1">
      <c r="L611" s="1"/>
      <c r="M611" s="1"/>
      <c r="N611" s="1"/>
      <c r="O611" s="1"/>
      <c r="P611" s="1"/>
    </row>
    <row r="612" spans="12:16" ht="15.75" customHeight="1">
      <c r="L612" s="1"/>
      <c r="M612" s="1"/>
      <c r="N612" s="1"/>
      <c r="O612" s="1"/>
      <c r="P612" s="1"/>
    </row>
    <row r="613" spans="12:16" ht="15.75" customHeight="1">
      <c r="L613" s="1"/>
      <c r="M613" s="1"/>
      <c r="N613" s="1"/>
      <c r="O613" s="1"/>
      <c r="P613" s="1"/>
    </row>
    <row r="614" spans="12:16" ht="15.75" customHeight="1">
      <c r="L614" s="1"/>
      <c r="M614" s="1"/>
      <c r="N614" s="1"/>
      <c r="O614" s="1"/>
      <c r="P614" s="1"/>
    </row>
    <row r="615" spans="12:16" ht="15.75" customHeight="1">
      <c r="L615" s="1"/>
      <c r="M615" s="1"/>
      <c r="N615" s="1"/>
      <c r="O615" s="1"/>
      <c r="P615" s="1"/>
    </row>
    <row r="616" spans="12:16" ht="15.75" customHeight="1">
      <c r="L616" s="1"/>
      <c r="M616" s="1"/>
      <c r="N616" s="1"/>
      <c r="O616" s="1"/>
      <c r="P616" s="1"/>
    </row>
    <row r="617" spans="12:16" ht="15.75" customHeight="1">
      <c r="L617" s="1"/>
      <c r="M617" s="1"/>
      <c r="N617" s="1"/>
      <c r="O617" s="1"/>
      <c r="P617" s="1"/>
    </row>
    <row r="618" spans="12:16" ht="15.75" customHeight="1">
      <c r="L618" s="1"/>
      <c r="M618" s="1"/>
      <c r="N618" s="1"/>
      <c r="O618" s="1"/>
      <c r="P618" s="1"/>
    </row>
    <row r="619" spans="12:16" ht="15.75" customHeight="1">
      <c r="L619" s="1"/>
      <c r="M619" s="1"/>
      <c r="N619" s="1"/>
      <c r="O619" s="1"/>
      <c r="P619" s="1"/>
    </row>
    <row r="620" spans="12:16" ht="15.75" customHeight="1">
      <c r="L620" s="1"/>
      <c r="M620" s="1"/>
      <c r="N620" s="1"/>
      <c r="O620" s="1"/>
      <c r="P620" s="1"/>
    </row>
    <row r="621" spans="12:16" ht="15.75" customHeight="1">
      <c r="L621" s="1"/>
      <c r="M621" s="1"/>
      <c r="N621" s="1"/>
      <c r="O621" s="1"/>
      <c r="P621" s="1"/>
    </row>
    <row r="622" spans="12:16" ht="15.75" customHeight="1">
      <c r="L622" s="1"/>
      <c r="M622" s="1"/>
      <c r="N622" s="1"/>
      <c r="O622" s="1"/>
      <c r="P622" s="1"/>
    </row>
    <row r="623" spans="12:16" ht="15.75" customHeight="1">
      <c r="L623" s="1"/>
      <c r="M623" s="1"/>
      <c r="N623" s="1"/>
      <c r="O623" s="1"/>
      <c r="P623" s="1"/>
    </row>
    <row r="624" spans="12:16" ht="15.75" customHeight="1">
      <c r="L624" s="1"/>
      <c r="M624" s="1"/>
      <c r="N624" s="1"/>
      <c r="O624" s="1"/>
      <c r="P624" s="1"/>
    </row>
    <row r="625" spans="12:16" ht="15.75" customHeight="1">
      <c r="L625" s="1"/>
      <c r="M625" s="1"/>
      <c r="N625" s="1"/>
      <c r="O625" s="1"/>
      <c r="P625" s="1"/>
    </row>
    <row r="626" spans="12:16" ht="15.75" customHeight="1">
      <c r="L626" s="1"/>
      <c r="M626" s="1"/>
      <c r="N626" s="1"/>
      <c r="O626" s="1"/>
      <c r="P626" s="1"/>
    </row>
    <row r="627" spans="12:16" ht="15.75" customHeight="1">
      <c r="L627" s="1"/>
      <c r="M627" s="1"/>
      <c r="N627" s="1"/>
      <c r="O627" s="1"/>
      <c r="P627" s="1"/>
    </row>
    <row r="628" spans="12:16" ht="15.75" customHeight="1">
      <c r="L628" s="1"/>
      <c r="M628" s="1"/>
      <c r="N628" s="1"/>
      <c r="O628" s="1"/>
      <c r="P628" s="1"/>
    </row>
    <row r="629" spans="12:16" ht="15.75" customHeight="1">
      <c r="L629" s="1"/>
      <c r="M629" s="1"/>
      <c r="N629" s="1"/>
      <c r="O629" s="1"/>
      <c r="P629" s="1"/>
    </row>
    <row r="630" spans="12:16" ht="15.75" customHeight="1">
      <c r="L630" s="1"/>
      <c r="M630" s="1"/>
      <c r="N630" s="1"/>
      <c r="O630" s="1"/>
      <c r="P630" s="1"/>
    </row>
    <row r="631" spans="12:16" ht="15.75" customHeight="1">
      <c r="L631" s="1"/>
      <c r="M631" s="1"/>
      <c r="N631" s="1"/>
      <c r="O631" s="1"/>
      <c r="P631" s="1"/>
    </row>
    <row r="632" spans="12:16" ht="15.75" customHeight="1">
      <c r="L632" s="1"/>
      <c r="M632" s="1"/>
      <c r="N632" s="1"/>
      <c r="O632" s="1"/>
      <c r="P632" s="1"/>
    </row>
    <row r="633" spans="12:16" ht="15.75" customHeight="1">
      <c r="L633" s="1"/>
      <c r="M633" s="1"/>
      <c r="N633" s="1"/>
      <c r="O633" s="1"/>
      <c r="P633" s="1"/>
    </row>
    <row r="634" spans="12:16" ht="15.75" customHeight="1">
      <c r="L634" s="1"/>
      <c r="M634" s="1"/>
      <c r="N634" s="1"/>
      <c r="O634" s="1"/>
      <c r="P634" s="1"/>
    </row>
    <row r="635" spans="12:16" ht="15.75" customHeight="1">
      <c r="L635" s="1"/>
      <c r="M635" s="1"/>
      <c r="N635" s="1"/>
      <c r="O635" s="1"/>
      <c r="P635" s="1"/>
    </row>
    <row r="636" spans="12:16" ht="15.75" customHeight="1">
      <c r="L636" s="1"/>
      <c r="M636" s="1"/>
      <c r="N636" s="1"/>
      <c r="O636" s="1"/>
      <c r="P636" s="1"/>
    </row>
    <row r="637" spans="12:16" ht="15.75" customHeight="1">
      <c r="L637" s="1"/>
      <c r="M637" s="1"/>
      <c r="N637" s="1"/>
      <c r="O637" s="1"/>
      <c r="P637" s="1"/>
    </row>
    <row r="638" spans="12:16" ht="15.75" customHeight="1">
      <c r="L638" s="1"/>
      <c r="M638" s="1"/>
      <c r="N638" s="1"/>
      <c r="O638" s="1"/>
      <c r="P638" s="1"/>
    </row>
    <row r="639" spans="12:16" ht="15.75" customHeight="1">
      <c r="L639" s="1"/>
      <c r="M639" s="1"/>
      <c r="N639" s="1"/>
      <c r="O639" s="1"/>
      <c r="P639" s="1"/>
    </row>
    <row r="640" spans="12:16" ht="15.75" customHeight="1">
      <c r="L640" s="1"/>
      <c r="M640" s="1"/>
      <c r="N640" s="1"/>
      <c r="O640" s="1"/>
      <c r="P640" s="1"/>
    </row>
    <row r="641" spans="12:16" ht="15.75" customHeight="1">
      <c r="L641" s="1"/>
      <c r="M641" s="1"/>
      <c r="N641" s="1"/>
      <c r="O641" s="1"/>
      <c r="P641" s="1"/>
    </row>
    <row r="642" spans="12:16" ht="15.75" customHeight="1">
      <c r="L642" s="1"/>
      <c r="M642" s="1"/>
      <c r="N642" s="1"/>
      <c r="O642" s="1"/>
      <c r="P642" s="1"/>
    </row>
    <row r="643" spans="12:16" ht="15.75" customHeight="1">
      <c r="L643" s="1"/>
      <c r="M643" s="1"/>
      <c r="N643" s="1"/>
      <c r="O643" s="1"/>
      <c r="P643" s="1"/>
    </row>
    <row r="644" spans="12:16" ht="15.75" customHeight="1">
      <c r="L644" s="1"/>
      <c r="M644" s="1"/>
      <c r="N644" s="1"/>
      <c r="O644" s="1"/>
      <c r="P644" s="1"/>
    </row>
    <row r="645" spans="12:16" ht="15.75" customHeight="1">
      <c r="L645" s="1"/>
      <c r="M645" s="1"/>
      <c r="N645" s="1"/>
      <c r="O645" s="1"/>
      <c r="P645" s="1"/>
    </row>
    <row r="646" spans="12:16" ht="15.75" customHeight="1">
      <c r="L646" s="1"/>
      <c r="M646" s="1"/>
      <c r="N646" s="1"/>
      <c r="O646" s="1"/>
      <c r="P646" s="1"/>
    </row>
    <row r="647" spans="12:16" ht="15.75" customHeight="1">
      <c r="L647" s="1"/>
      <c r="M647" s="1"/>
      <c r="N647" s="1"/>
      <c r="O647" s="1"/>
      <c r="P647" s="1"/>
    </row>
    <row r="648" spans="12:16" ht="15.75" customHeight="1">
      <c r="L648" s="1"/>
      <c r="M648" s="1"/>
      <c r="N648" s="1"/>
      <c r="O648" s="1"/>
      <c r="P648" s="1"/>
    </row>
    <row r="649" spans="12:16" ht="15.75" customHeight="1">
      <c r="L649" s="1"/>
      <c r="M649" s="1"/>
      <c r="N649" s="1"/>
      <c r="O649" s="1"/>
      <c r="P649" s="1"/>
    </row>
    <row r="650" spans="12:16" ht="15.75" customHeight="1">
      <c r="L650" s="1"/>
      <c r="M650" s="1"/>
      <c r="N650" s="1"/>
      <c r="O650" s="1"/>
      <c r="P650" s="1"/>
    </row>
    <row r="651" spans="12:16" ht="15.75" customHeight="1">
      <c r="L651" s="1"/>
      <c r="M651" s="1"/>
      <c r="N651" s="1"/>
      <c r="O651" s="1"/>
      <c r="P651" s="1"/>
    </row>
    <row r="652" spans="12:16" ht="15.75" customHeight="1">
      <c r="L652" s="1"/>
      <c r="M652" s="1"/>
      <c r="N652" s="1"/>
      <c r="O652" s="1"/>
      <c r="P652" s="1"/>
    </row>
    <row r="653" spans="12:16" ht="15.75" customHeight="1">
      <c r="L653" s="1"/>
      <c r="M653" s="1"/>
      <c r="N653" s="1"/>
      <c r="O653" s="1"/>
      <c r="P653" s="1"/>
    </row>
    <row r="654" spans="12:16" ht="15.75" customHeight="1">
      <c r="L654" s="1"/>
      <c r="M654" s="1"/>
      <c r="N654" s="1"/>
      <c r="O654" s="1"/>
      <c r="P654" s="1"/>
    </row>
    <row r="655" spans="12:16" ht="15.75" customHeight="1">
      <c r="L655" s="1"/>
      <c r="M655" s="1"/>
      <c r="N655" s="1"/>
      <c r="O655" s="1"/>
      <c r="P655" s="1"/>
    </row>
    <row r="656" spans="12:16" ht="15.75" customHeight="1">
      <c r="L656" s="1"/>
      <c r="M656" s="1"/>
      <c r="N656" s="1"/>
      <c r="O656" s="1"/>
      <c r="P656" s="1"/>
    </row>
    <row r="657" spans="12:16" ht="15.75" customHeight="1">
      <c r="L657" s="1"/>
      <c r="M657" s="1"/>
      <c r="N657" s="1"/>
      <c r="O657" s="1"/>
      <c r="P657" s="1"/>
    </row>
    <row r="658" spans="12:16" ht="15.75" customHeight="1">
      <c r="L658" s="1"/>
      <c r="M658" s="1"/>
      <c r="N658" s="1"/>
      <c r="O658" s="1"/>
      <c r="P658" s="1"/>
    </row>
    <row r="659" spans="12:16" ht="15.75" customHeight="1">
      <c r="L659" s="1"/>
      <c r="M659" s="1"/>
      <c r="N659" s="1"/>
      <c r="O659" s="1"/>
      <c r="P659" s="1"/>
    </row>
    <row r="660" spans="12:16" ht="15.75" customHeight="1">
      <c r="L660" s="1"/>
      <c r="M660" s="1"/>
      <c r="N660" s="1"/>
      <c r="O660" s="1"/>
      <c r="P660" s="1"/>
    </row>
    <row r="661" spans="12:16" ht="15.75" customHeight="1">
      <c r="L661" s="1"/>
      <c r="M661" s="1"/>
      <c r="N661" s="1"/>
      <c r="O661" s="1"/>
      <c r="P661" s="1"/>
    </row>
    <row r="662" spans="12:16" ht="15.75" customHeight="1">
      <c r="L662" s="1"/>
      <c r="M662" s="1"/>
      <c r="N662" s="1"/>
      <c r="O662" s="1"/>
      <c r="P662" s="1"/>
    </row>
    <row r="663" spans="12:16" ht="15.75" customHeight="1">
      <c r="L663" s="1"/>
      <c r="M663" s="1"/>
      <c r="N663" s="1"/>
      <c r="O663" s="1"/>
      <c r="P663" s="1"/>
    </row>
    <row r="664" spans="12:16" ht="15.75" customHeight="1">
      <c r="L664" s="1"/>
      <c r="M664" s="1"/>
      <c r="N664" s="1"/>
      <c r="O664" s="1"/>
      <c r="P664" s="1"/>
    </row>
    <row r="665" spans="12:16" ht="15.75" customHeight="1">
      <c r="L665" s="1"/>
      <c r="M665" s="1"/>
      <c r="N665" s="1"/>
      <c r="O665" s="1"/>
      <c r="P665" s="1"/>
    </row>
    <row r="666" spans="12:16" ht="15.75" customHeight="1">
      <c r="L666" s="1"/>
      <c r="M666" s="1"/>
      <c r="N666" s="1"/>
      <c r="O666" s="1"/>
      <c r="P666" s="1"/>
    </row>
    <row r="667" spans="12:16" ht="15.75" customHeight="1">
      <c r="L667" s="1"/>
      <c r="M667" s="1"/>
      <c r="N667" s="1"/>
      <c r="O667" s="1"/>
      <c r="P667" s="1"/>
    </row>
    <row r="668" spans="12:16" ht="15.75" customHeight="1">
      <c r="L668" s="1"/>
      <c r="M668" s="1"/>
      <c r="N668" s="1"/>
      <c r="O668" s="1"/>
      <c r="P668" s="1"/>
    </row>
    <row r="669" spans="12:16" ht="15.75" customHeight="1">
      <c r="L669" s="1"/>
      <c r="M669" s="1"/>
      <c r="N669" s="1"/>
      <c r="O669" s="1"/>
      <c r="P669" s="1"/>
    </row>
    <row r="670" spans="12:16" ht="15.75" customHeight="1">
      <c r="L670" s="1"/>
      <c r="M670" s="1"/>
      <c r="N670" s="1"/>
      <c r="O670" s="1"/>
      <c r="P670" s="1"/>
    </row>
    <row r="671" spans="12:16" ht="15.75" customHeight="1">
      <c r="L671" s="1"/>
      <c r="M671" s="1"/>
      <c r="N671" s="1"/>
      <c r="O671" s="1"/>
      <c r="P671" s="1"/>
    </row>
    <row r="672" spans="12:16" ht="15.75" customHeight="1">
      <c r="L672" s="1"/>
      <c r="M672" s="1"/>
      <c r="N672" s="1"/>
      <c r="O672" s="1"/>
      <c r="P672" s="1"/>
    </row>
    <row r="673" spans="12:16" ht="15.75" customHeight="1">
      <c r="L673" s="1"/>
      <c r="M673" s="1"/>
      <c r="N673" s="1"/>
      <c r="O673" s="1"/>
      <c r="P673" s="1"/>
    </row>
    <row r="674" spans="12:16" ht="15.75" customHeight="1">
      <c r="L674" s="1"/>
      <c r="M674" s="1"/>
      <c r="N674" s="1"/>
      <c r="O674" s="1"/>
      <c r="P674" s="1"/>
    </row>
    <row r="675" spans="12:16" ht="15.75" customHeight="1">
      <c r="L675" s="1"/>
      <c r="M675" s="1"/>
      <c r="N675" s="1"/>
      <c r="O675" s="1"/>
      <c r="P675" s="1"/>
    </row>
    <row r="676" spans="12:16" ht="15.75" customHeight="1">
      <c r="L676" s="1"/>
      <c r="M676" s="1"/>
      <c r="N676" s="1"/>
      <c r="O676" s="1"/>
      <c r="P676" s="1"/>
    </row>
    <row r="677" spans="12:16" ht="15.75" customHeight="1">
      <c r="L677" s="1"/>
      <c r="M677" s="1"/>
      <c r="N677" s="1"/>
      <c r="O677" s="1"/>
      <c r="P677" s="1"/>
    </row>
    <row r="678" spans="12:16" ht="15.75" customHeight="1">
      <c r="L678" s="1"/>
      <c r="M678" s="1"/>
      <c r="N678" s="1"/>
      <c r="O678" s="1"/>
      <c r="P678" s="1"/>
    </row>
    <row r="679" spans="12:16" ht="15.75" customHeight="1">
      <c r="L679" s="1"/>
      <c r="M679" s="1"/>
      <c r="N679" s="1"/>
      <c r="O679" s="1"/>
      <c r="P679" s="1"/>
    </row>
    <row r="680" spans="12:16" ht="15.75" customHeight="1">
      <c r="L680" s="1"/>
      <c r="M680" s="1"/>
      <c r="N680" s="1"/>
      <c r="O680" s="1"/>
      <c r="P680" s="1"/>
    </row>
    <row r="681" spans="12:16" ht="15.75" customHeight="1">
      <c r="L681" s="1"/>
      <c r="M681" s="1"/>
      <c r="N681" s="1"/>
      <c r="O681" s="1"/>
      <c r="P681" s="1"/>
    </row>
    <row r="682" spans="12:16" ht="15.75" customHeight="1">
      <c r="L682" s="1"/>
      <c r="M682" s="1"/>
      <c r="N682" s="1"/>
      <c r="O682" s="1"/>
      <c r="P682" s="1"/>
    </row>
    <row r="683" spans="12:16" ht="15.75" customHeight="1">
      <c r="L683" s="1"/>
      <c r="M683" s="1"/>
      <c r="N683" s="1"/>
      <c r="O683" s="1"/>
      <c r="P683" s="1"/>
    </row>
    <row r="684" spans="12:16" ht="15.75" customHeight="1">
      <c r="L684" s="1"/>
      <c r="M684" s="1"/>
      <c r="N684" s="1"/>
      <c r="O684" s="1"/>
      <c r="P684" s="1"/>
    </row>
    <row r="685" spans="12:16" ht="15.75" customHeight="1">
      <c r="L685" s="1"/>
      <c r="M685" s="1"/>
      <c r="N685" s="1"/>
      <c r="O685" s="1"/>
      <c r="P685" s="1"/>
    </row>
    <row r="686" spans="12:16" ht="15.75" customHeight="1">
      <c r="L686" s="1"/>
      <c r="M686" s="1"/>
      <c r="N686" s="1"/>
      <c r="O686" s="1"/>
      <c r="P686" s="1"/>
    </row>
    <row r="687" spans="12:16" ht="15.75" customHeight="1">
      <c r="L687" s="1"/>
      <c r="M687" s="1"/>
      <c r="N687" s="1"/>
      <c r="O687" s="1"/>
      <c r="P687" s="1"/>
    </row>
    <row r="688" spans="12:16" ht="15.75" customHeight="1">
      <c r="L688" s="1"/>
      <c r="M688" s="1"/>
      <c r="N688" s="1"/>
      <c r="O688" s="1"/>
      <c r="P688" s="1"/>
    </row>
    <row r="689" spans="12:16" ht="15.75" customHeight="1">
      <c r="L689" s="1"/>
      <c r="M689" s="1"/>
      <c r="N689" s="1"/>
      <c r="O689" s="1"/>
      <c r="P689" s="1"/>
    </row>
    <row r="690" spans="12:16" ht="15.75" customHeight="1">
      <c r="L690" s="1"/>
      <c r="M690" s="1"/>
      <c r="N690" s="1"/>
      <c r="O690" s="1"/>
      <c r="P690" s="1"/>
    </row>
    <row r="691" spans="12:16" ht="15.75" customHeight="1">
      <c r="L691" s="1"/>
      <c r="M691" s="1"/>
      <c r="N691" s="1"/>
      <c r="O691" s="1"/>
      <c r="P691" s="1"/>
    </row>
    <row r="692" spans="12:16" ht="15.75" customHeight="1">
      <c r="L692" s="1"/>
      <c r="M692" s="1"/>
      <c r="N692" s="1"/>
      <c r="O692" s="1"/>
      <c r="P692" s="1"/>
    </row>
    <row r="693" spans="12:16" ht="15.75" customHeight="1">
      <c r="L693" s="1"/>
      <c r="M693" s="1"/>
      <c r="N693" s="1"/>
      <c r="O693" s="1"/>
      <c r="P693" s="1"/>
    </row>
    <row r="694" spans="12:16" ht="15.75" customHeight="1">
      <c r="L694" s="1"/>
      <c r="M694" s="1"/>
      <c r="N694" s="1"/>
      <c r="O694" s="1"/>
      <c r="P694" s="1"/>
    </row>
    <row r="695" spans="12:16" ht="15.75" customHeight="1">
      <c r="L695" s="1"/>
      <c r="M695" s="1"/>
      <c r="N695" s="1"/>
      <c r="O695" s="1"/>
      <c r="P695" s="1"/>
    </row>
    <row r="696" spans="12:16" ht="15.75" customHeight="1">
      <c r="L696" s="1"/>
      <c r="M696" s="1"/>
      <c r="N696" s="1"/>
      <c r="O696" s="1"/>
      <c r="P696" s="1"/>
    </row>
    <row r="697" spans="12:16" ht="15.75" customHeight="1">
      <c r="L697" s="1"/>
      <c r="M697" s="1"/>
      <c r="N697" s="1"/>
      <c r="O697" s="1"/>
      <c r="P697" s="1"/>
    </row>
    <row r="698" spans="12:16" ht="15.75" customHeight="1">
      <c r="L698" s="1"/>
      <c r="M698" s="1"/>
      <c r="N698" s="1"/>
      <c r="O698" s="1"/>
      <c r="P698" s="1"/>
    </row>
    <row r="699" spans="12:16" ht="15.75" customHeight="1">
      <c r="L699" s="1"/>
      <c r="M699" s="1"/>
      <c r="N699" s="1"/>
      <c r="O699" s="1"/>
      <c r="P699" s="1"/>
    </row>
    <row r="700" spans="12:16" ht="15.75" customHeight="1">
      <c r="L700" s="1"/>
      <c r="M700" s="1"/>
      <c r="N700" s="1"/>
      <c r="O700" s="1"/>
      <c r="P700" s="1"/>
    </row>
    <row r="701" spans="12:16" ht="15.75" customHeight="1">
      <c r="L701" s="1"/>
      <c r="M701" s="1"/>
      <c r="N701" s="1"/>
      <c r="O701" s="1"/>
      <c r="P701" s="1"/>
    </row>
    <row r="702" spans="12:16" ht="15.75" customHeight="1">
      <c r="L702" s="1"/>
      <c r="M702" s="1"/>
      <c r="N702" s="1"/>
      <c r="O702" s="1"/>
      <c r="P702" s="1"/>
    </row>
    <row r="703" spans="12:16" ht="15.75" customHeight="1">
      <c r="L703" s="1"/>
      <c r="M703" s="1"/>
      <c r="N703" s="1"/>
      <c r="O703" s="1"/>
      <c r="P703" s="1"/>
    </row>
    <row r="704" spans="12:16" ht="15.75" customHeight="1">
      <c r="L704" s="1"/>
      <c r="M704" s="1"/>
      <c r="N704" s="1"/>
      <c r="O704" s="1"/>
      <c r="P704" s="1"/>
    </row>
    <row r="705" spans="12:16" ht="15.75" customHeight="1">
      <c r="L705" s="1"/>
      <c r="M705" s="1"/>
      <c r="N705" s="1"/>
      <c r="O705" s="1"/>
      <c r="P705" s="1"/>
    </row>
    <row r="706" spans="12:16" ht="15.75" customHeight="1">
      <c r="L706" s="1"/>
      <c r="M706" s="1"/>
      <c r="N706" s="1"/>
      <c r="O706" s="1"/>
      <c r="P706" s="1"/>
    </row>
    <row r="707" spans="12:16" ht="15.75" customHeight="1">
      <c r="L707" s="1"/>
      <c r="M707" s="1"/>
      <c r="N707" s="1"/>
      <c r="O707" s="1"/>
      <c r="P707" s="1"/>
    </row>
    <row r="708" spans="12:16" ht="15.75" customHeight="1">
      <c r="L708" s="1"/>
      <c r="M708" s="1"/>
      <c r="N708" s="1"/>
      <c r="O708" s="1"/>
      <c r="P708" s="1"/>
    </row>
    <row r="709" spans="12:16" ht="15.75" customHeight="1">
      <c r="L709" s="1"/>
      <c r="M709" s="1"/>
      <c r="N709" s="1"/>
      <c r="O709" s="1"/>
      <c r="P709" s="1"/>
    </row>
    <row r="710" spans="12:16" ht="15.75" customHeight="1">
      <c r="L710" s="1"/>
      <c r="M710" s="1"/>
      <c r="N710" s="1"/>
      <c r="O710" s="1"/>
      <c r="P710" s="1"/>
    </row>
    <row r="711" spans="12:16" ht="15.75" customHeight="1">
      <c r="L711" s="1"/>
      <c r="M711" s="1"/>
      <c r="N711" s="1"/>
      <c r="O711" s="1"/>
      <c r="P711" s="1"/>
    </row>
    <row r="712" spans="12:16" ht="15.75" customHeight="1">
      <c r="L712" s="1"/>
      <c r="M712" s="1"/>
      <c r="N712" s="1"/>
      <c r="O712" s="1"/>
      <c r="P712" s="1"/>
    </row>
    <row r="713" spans="12:16" ht="15.75" customHeight="1">
      <c r="L713" s="1"/>
      <c r="M713" s="1"/>
      <c r="N713" s="1"/>
      <c r="O713" s="1"/>
      <c r="P713" s="1"/>
    </row>
    <row r="714" spans="12:16" ht="15.75" customHeight="1">
      <c r="L714" s="1"/>
      <c r="M714" s="1"/>
      <c r="N714" s="1"/>
      <c r="O714" s="1"/>
      <c r="P714" s="1"/>
    </row>
    <row r="715" spans="12:16" ht="15.75" customHeight="1">
      <c r="L715" s="1"/>
      <c r="M715" s="1"/>
      <c r="N715" s="1"/>
      <c r="O715" s="1"/>
      <c r="P715" s="1"/>
    </row>
    <row r="716" spans="12:16" ht="15.75" customHeight="1">
      <c r="L716" s="1"/>
      <c r="M716" s="1"/>
      <c r="N716" s="1"/>
      <c r="O716" s="1"/>
      <c r="P716" s="1"/>
    </row>
    <row r="717" spans="12:16" ht="15.75" customHeight="1">
      <c r="L717" s="1"/>
      <c r="M717" s="1"/>
      <c r="N717" s="1"/>
      <c r="O717" s="1"/>
      <c r="P717" s="1"/>
    </row>
    <row r="718" spans="12:16" ht="15.75" customHeight="1">
      <c r="L718" s="1"/>
      <c r="M718" s="1"/>
      <c r="N718" s="1"/>
      <c r="O718" s="1"/>
      <c r="P718" s="1"/>
    </row>
    <row r="719" spans="12:16" ht="15.75" customHeight="1">
      <c r="L719" s="1"/>
      <c r="M719" s="1"/>
      <c r="N719" s="1"/>
      <c r="O719" s="1"/>
      <c r="P719" s="1"/>
    </row>
    <row r="720" spans="12:16" ht="15.75" customHeight="1">
      <c r="L720" s="1"/>
      <c r="M720" s="1"/>
      <c r="N720" s="1"/>
      <c r="O720" s="1"/>
      <c r="P720" s="1"/>
    </row>
    <row r="721" spans="12:16" ht="15.75" customHeight="1">
      <c r="L721" s="1"/>
      <c r="M721" s="1"/>
      <c r="N721" s="1"/>
      <c r="O721" s="1"/>
      <c r="P721" s="1"/>
    </row>
    <row r="722" spans="12:16" ht="15.75" customHeight="1">
      <c r="L722" s="1"/>
      <c r="M722" s="1"/>
      <c r="N722" s="1"/>
      <c r="O722" s="1"/>
      <c r="P722" s="1"/>
    </row>
    <row r="723" spans="12:16" ht="15.75" customHeight="1">
      <c r="L723" s="1"/>
      <c r="M723" s="1"/>
      <c r="N723" s="1"/>
      <c r="O723" s="1"/>
      <c r="P723" s="1"/>
    </row>
    <row r="724" spans="12:16" ht="15.75" customHeight="1">
      <c r="L724" s="1"/>
      <c r="M724" s="1"/>
      <c r="N724" s="1"/>
      <c r="O724" s="1"/>
      <c r="P724" s="1"/>
    </row>
    <row r="725" spans="12:16" ht="15.75" customHeight="1">
      <c r="L725" s="1"/>
      <c r="M725" s="1"/>
      <c r="N725" s="1"/>
      <c r="O725" s="1"/>
      <c r="P725" s="1"/>
    </row>
    <row r="726" spans="12:16" ht="15.75" customHeight="1">
      <c r="L726" s="1"/>
      <c r="M726" s="1"/>
      <c r="N726" s="1"/>
      <c r="O726" s="1"/>
      <c r="P726" s="1"/>
    </row>
    <row r="727" spans="12:16" ht="15.75" customHeight="1">
      <c r="L727" s="1"/>
      <c r="M727" s="1"/>
      <c r="N727" s="1"/>
      <c r="O727" s="1"/>
      <c r="P727" s="1"/>
    </row>
    <row r="728" spans="12:16" ht="15.75" customHeight="1">
      <c r="L728" s="1"/>
      <c r="M728" s="1"/>
      <c r="N728" s="1"/>
      <c r="O728" s="1"/>
      <c r="P728" s="1"/>
    </row>
    <row r="729" spans="12:16" ht="15.75" customHeight="1">
      <c r="L729" s="1"/>
      <c r="M729" s="1"/>
      <c r="N729" s="1"/>
      <c r="O729" s="1"/>
      <c r="P729" s="1"/>
    </row>
    <row r="730" spans="12:16" ht="15.75" customHeight="1">
      <c r="L730" s="1"/>
      <c r="M730" s="1"/>
      <c r="N730" s="1"/>
      <c r="O730" s="1"/>
      <c r="P730" s="1"/>
    </row>
    <row r="731" spans="12:16" ht="15.75" customHeight="1">
      <c r="L731" s="1"/>
      <c r="M731" s="1"/>
      <c r="N731" s="1"/>
      <c r="O731" s="1"/>
      <c r="P731" s="1"/>
    </row>
    <row r="732" spans="12:16" ht="15.75" customHeight="1">
      <c r="L732" s="1"/>
      <c r="M732" s="1"/>
      <c r="N732" s="1"/>
      <c r="O732" s="1"/>
      <c r="P732" s="1"/>
    </row>
    <row r="733" spans="12:16" ht="15.75" customHeight="1">
      <c r="L733" s="1"/>
      <c r="M733" s="1"/>
      <c r="N733" s="1"/>
      <c r="O733" s="1"/>
      <c r="P733" s="1"/>
    </row>
    <row r="734" spans="12:16" ht="15.75" customHeight="1">
      <c r="L734" s="1"/>
      <c r="M734" s="1"/>
      <c r="N734" s="1"/>
      <c r="O734" s="1"/>
      <c r="P734" s="1"/>
    </row>
    <row r="735" spans="12:16" ht="15.75" customHeight="1">
      <c r="L735" s="1"/>
      <c r="M735" s="1"/>
      <c r="N735" s="1"/>
      <c r="O735" s="1"/>
      <c r="P735" s="1"/>
    </row>
    <row r="736" spans="12:16" ht="15.75" customHeight="1">
      <c r="L736" s="1"/>
      <c r="M736" s="1"/>
      <c r="N736" s="1"/>
      <c r="O736" s="1"/>
      <c r="P736" s="1"/>
    </row>
    <row r="737" spans="12:16" ht="15.75" customHeight="1">
      <c r="L737" s="1"/>
      <c r="M737" s="1"/>
      <c r="N737" s="1"/>
      <c r="O737" s="1"/>
      <c r="P737" s="1"/>
    </row>
    <row r="738" spans="12:16" ht="15.75" customHeight="1">
      <c r="L738" s="1"/>
      <c r="M738" s="1"/>
      <c r="N738" s="1"/>
      <c r="O738" s="1"/>
      <c r="P738" s="1"/>
    </row>
    <row r="739" spans="12:16" ht="15.75" customHeight="1">
      <c r="L739" s="1"/>
      <c r="M739" s="1"/>
      <c r="N739" s="1"/>
      <c r="O739" s="1"/>
      <c r="P739" s="1"/>
    </row>
    <row r="740" spans="12:16" ht="15.75" customHeight="1">
      <c r="L740" s="1"/>
      <c r="M740" s="1"/>
      <c r="N740" s="1"/>
      <c r="O740" s="1"/>
      <c r="P740" s="1"/>
    </row>
    <row r="741" spans="12:16" ht="15.75" customHeight="1">
      <c r="L741" s="1"/>
      <c r="M741" s="1"/>
      <c r="N741" s="1"/>
      <c r="O741" s="1"/>
      <c r="P741" s="1"/>
    </row>
    <row r="742" spans="12:16" ht="15.75" customHeight="1">
      <c r="L742" s="1"/>
      <c r="M742" s="1"/>
      <c r="N742" s="1"/>
      <c r="O742" s="1"/>
      <c r="P742" s="1"/>
    </row>
    <row r="743" spans="12:16" ht="15.75" customHeight="1">
      <c r="L743" s="1"/>
      <c r="M743" s="1"/>
      <c r="N743" s="1"/>
      <c r="O743" s="1"/>
      <c r="P743" s="1"/>
    </row>
    <row r="744" spans="12:16" ht="15.75" customHeight="1">
      <c r="L744" s="1"/>
      <c r="M744" s="1"/>
      <c r="N744" s="1"/>
      <c r="O744" s="1"/>
      <c r="P744" s="1"/>
    </row>
    <row r="745" spans="12:16" ht="15.75" customHeight="1">
      <c r="L745" s="1"/>
      <c r="M745" s="1"/>
      <c r="N745" s="1"/>
      <c r="O745" s="1"/>
      <c r="P745" s="1"/>
    </row>
    <row r="746" spans="12:16" ht="15.75" customHeight="1">
      <c r="L746" s="1"/>
      <c r="M746" s="1"/>
      <c r="N746" s="1"/>
      <c r="O746" s="1"/>
      <c r="P746" s="1"/>
    </row>
    <row r="747" spans="12:16" ht="15.75" customHeight="1">
      <c r="L747" s="1"/>
      <c r="M747" s="1"/>
      <c r="N747" s="1"/>
      <c r="O747" s="1"/>
      <c r="P747" s="1"/>
    </row>
    <row r="748" spans="12:16" ht="15.75" customHeight="1">
      <c r="L748" s="1"/>
      <c r="M748" s="1"/>
      <c r="N748" s="1"/>
      <c r="O748" s="1"/>
      <c r="P748" s="1"/>
    </row>
    <row r="749" spans="12:16" ht="15.75" customHeight="1">
      <c r="L749" s="1"/>
      <c r="M749" s="1"/>
      <c r="N749" s="1"/>
      <c r="O749" s="1"/>
      <c r="P749" s="1"/>
    </row>
    <row r="750" spans="12:16" ht="15.75" customHeight="1">
      <c r="L750" s="1"/>
      <c r="M750" s="1"/>
      <c r="N750" s="1"/>
      <c r="O750" s="1"/>
      <c r="P750" s="1"/>
    </row>
    <row r="751" spans="12:16" ht="15.75" customHeight="1">
      <c r="L751" s="1"/>
      <c r="M751" s="1"/>
      <c r="N751" s="1"/>
      <c r="O751" s="1"/>
      <c r="P751" s="1"/>
    </row>
    <row r="752" spans="12:16" ht="15.75" customHeight="1">
      <c r="L752" s="1"/>
      <c r="M752" s="1"/>
      <c r="N752" s="1"/>
      <c r="O752" s="1"/>
      <c r="P752" s="1"/>
    </row>
    <row r="753" spans="12:16" ht="15.75" customHeight="1">
      <c r="L753" s="1"/>
      <c r="M753" s="1"/>
      <c r="N753" s="1"/>
      <c r="O753" s="1"/>
      <c r="P753" s="1"/>
    </row>
    <row r="754" spans="12:16" ht="15.75" customHeight="1">
      <c r="L754" s="1"/>
      <c r="M754" s="1"/>
      <c r="N754" s="1"/>
      <c r="O754" s="1"/>
      <c r="P754" s="1"/>
    </row>
    <row r="755" spans="12:16" ht="15.75" customHeight="1">
      <c r="L755" s="1"/>
      <c r="M755" s="1"/>
      <c r="N755" s="1"/>
      <c r="O755" s="1"/>
      <c r="P755" s="1"/>
    </row>
    <row r="756" spans="12:16" ht="15.75" customHeight="1">
      <c r="L756" s="1"/>
      <c r="M756" s="1"/>
      <c r="N756" s="1"/>
      <c r="O756" s="1"/>
      <c r="P756" s="1"/>
    </row>
    <row r="757" spans="12:16" ht="15.75" customHeight="1">
      <c r="L757" s="1"/>
      <c r="M757" s="1"/>
      <c r="N757" s="1"/>
      <c r="O757" s="1"/>
      <c r="P757" s="1"/>
    </row>
    <row r="758" spans="12:16" ht="15.75" customHeight="1">
      <c r="L758" s="1"/>
      <c r="M758" s="1"/>
      <c r="N758" s="1"/>
      <c r="O758" s="1"/>
      <c r="P758" s="1"/>
    </row>
    <row r="759" spans="12:16" ht="15.75" customHeight="1">
      <c r="L759" s="1"/>
      <c r="M759" s="1"/>
      <c r="N759" s="1"/>
      <c r="O759" s="1"/>
      <c r="P759" s="1"/>
    </row>
    <row r="760" spans="12:16" ht="15.75" customHeight="1">
      <c r="L760" s="1"/>
      <c r="M760" s="1"/>
      <c r="N760" s="1"/>
      <c r="O760" s="1"/>
      <c r="P760" s="1"/>
    </row>
    <row r="761" spans="12:16" ht="15.75" customHeight="1">
      <c r="L761" s="1"/>
      <c r="M761" s="1"/>
      <c r="N761" s="1"/>
      <c r="O761" s="1"/>
      <c r="P761" s="1"/>
    </row>
    <row r="762" spans="12:16" ht="15.75" customHeight="1">
      <c r="L762" s="1"/>
      <c r="M762" s="1"/>
      <c r="N762" s="1"/>
      <c r="O762" s="1"/>
      <c r="P762" s="1"/>
    </row>
    <row r="763" spans="12:16" ht="15.75" customHeight="1">
      <c r="L763" s="1"/>
      <c r="M763" s="1"/>
      <c r="N763" s="1"/>
      <c r="O763" s="1"/>
      <c r="P763" s="1"/>
    </row>
    <row r="764" spans="12:16" ht="15.75" customHeight="1">
      <c r="L764" s="1"/>
      <c r="M764" s="1"/>
      <c r="N764" s="1"/>
      <c r="O764" s="1"/>
      <c r="P764" s="1"/>
    </row>
    <row r="765" spans="12:16" ht="15.75" customHeight="1">
      <c r="L765" s="1"/>
      <c r="M765" s="1"/>
      <c r="N765" s="1"/>
      <c r="O765" s="1"/>
      <c r="P765" s="1"/>
    </row>
    <row r="766" spans="12:16" ht="15.75" customHeight="1">
      <c r="L766" s="1"/>
      <c r="M766" s="1"/>
      <c r="N766" s="1"/>
      <c r="O766" s="1"/>
      <c r="P766" s="1"/>
    </row>
    <row r="767" spans="12:16" ht="15.75" customHeight="1">
      <c r="L767" s="1"/>
      <c r="M767" s="1"/>
      <c r="N767" s="1"/>
      <c r="O767" s="1"/>
      <c r="P767" s="1"/>
    </row>
    <row r="768" spans="12:16" ht="15.75" customHeight="1">
      <c r="L768" s="1"/>
      <c r="M768" s="1"/>
      <c r="N768" s="1"/>
      <c r="O768" s="1"/>
      <c r="P768" s="1"/>
    </row>
    <row r="769" spans="12:16" ht="15.75" customHeight="1">
      <c r="L769" s="1"/>
      <c r="M769" s="1"/>
      <c r="N769" s="1"/>
      <c r="O769" s="1"/>
      <c r="P769" s="1"/>
    </row>
    <row r="770" spans="12:16" ht="15.75" customHeight="1">
      <c r="L770" s="1"/>
      <c r="M770" s="1"/>
      <c r="N770" s="1"/>
      <c r="O770" s="1"/>
      <c r="P770" s="1"/>
    </row>
    <row r="771" spans="12:16" ht="15.75" customHeight="1">
      <c r="L771" s="1"/>
      <c r="M771" s="1"/>
      <c r="N771" s="1"/>
      <c r="O771" s="1"/>
      <c r="P771" s="1"/>
    </row>
    <row r="772" spans="12:16" ht="15.75" customHeight="1">
      <c r="L772" s="1"/>
      <c r="M772" s="1"/>
      <c r="N772" s="1"/>
      <c r="O772" s="1"/>
      <c r="P772" s="1"/>
    </row>
    <row r="773" spans="12:16" ht="15.75" customHeight="1">
      <c r="L773" s="1"/>
      <c r="M773" s="1"/>
      <c r="N773" s="1"/>
      <c r="O773" s="1"/>
      <c r="P773" s="1"/>
    </row>
    <row r="774" spans="12:16" ht="15.75" customHeight="1">
      <c r="L774" s="1"/>
      <c r="M774" s="1"/>
      <c r="N774" s="1"/>
      <c r="O774" s="1"/>
      <c r="P774" s="1"/>
    </row>
    <row r="775" spans="12:16" ht="15.75" customHeight="1">
      <c r="L775" s="1"/>
      <c r="M775" s="1"/>
      <c r="N775" s="1"/>
      <c r="O775" s="1"/>
      <c r="P775" s="1"/>
    </row>
    <row r="776" spans="12:16" ht="15.75" customHeight="1">
      <c r="L776" s="1"/>
      <c r="M776" s="1"/>
      <c r="N776" s="1"/>
      <c r="O776" s="1"/>
      <c r="P776" s="1"/>
    </row>
    <row r="777" spans="12:16" ht="15.75" customHeight="1">
      <c r="L777" s="1"/>
      <c r="M777" s="1"/>
      <c r="N777" s="1"/>
      <c r="O777" s="1"/>
      <c r="P777" s="1"/>
    </row>
    <row r="778" spans="12:16" ht="15.75" customHeight="1">
      <c r="L778" s="1"/>
      <c r="M778" s="1"/>
      <c r="N778" s="1"/>
      <c r="O778" s="1"/>
      <c r="P778" s="1"/>
    </row>
    <row r="779" spans="12:16" ht="15.75" customHeight="1">
      <c r="L779" s="1"/>
      <c r="M779" s="1"/>
      <c r="N779" s="1"/>
      <c r="O779" s="1"/>
      <c r="P779" s="1"/>
    </row>
    <row r="780" spans="12:16" ht="15.75" customHeight="1">
      <c r="L780" s="1"/>
      <c r="M780" s="1"/>
      <c r="N780" s="1"/>
      <c r="O780" s="1"/>
      <c r="P780" s="1"/>
    </row>
    <row r="781" spans="12:16" ht="15.75" customHeight="1">
      <c r="L781" s="1"/>
      <c r="M781" s="1"/>
      <c r="N781" s="1"/>
      <c r="O781" s="1"/>
      <c r="P781" s="1"/>
    </row>
    <row r="782" spans="12:16" ht="15.75" customHeight="1">
      <c r="L782" s="1"/>
      <c r="M782" s="1"/>
      <c r="N782" s="1"/>
      <c r="O782" s="1"/>
      <c r="P782" s="1"/>
    </row>
    <row r="783" spans="12:16" ht="15.75" customHeight="1">
      <c r="L783" s="1"/>
      <c r="M783" s="1"/>
      <c r="N783" s="1"/>
      <c r="O783" s="1"/>
      <c r="P783" s="1"/>
    </row>
    <row r="784" spans="12:16" ht="15.75" customHeight="1">
      <c r="L784" s="1"/>
      <c r="M784" s="1"/>
      <c r="N784" s="1"/>
      <c r="O784" s="1"/>
      <c r="P784" s="1"/>
    </row>
    <row r="785" spans="12:16" ht="15.75" customHeight="1">
      <c r="L785" s="1"/>
      <c r="M785" s="1"/>
      <c r="N785" s="1"/>
      <c r="O785" s="1"/>
      <c r="P785" s="1"/>
    </row>
    <row r="786" spans="12:16" ht="15.75" customHeight="1">
      <c r="L786" s="1"/>
      <c r="M786" s="1"/>
      <c r="N786" s="1"/>
      <c r="O786" s="1"/>
      <c r="P786" s="1"/>
    </row>
    <row r="787" spans="12:16" ht="15.75" customHeight="1">
      <c r="L787" s="1"/>
      <c r="M787" s="1"/>
      <c r="N787" s="1"/>
      <c r="O787" s="1"/>
      <c r="P787" s="1"/>
    </row>
    <row r="788" spans="12:16" ht="15.75" customHeight="1">
      <c r="L788" s="1"/>
      <c r="M788" s="1"/>
      <c r="N788" s="1"/>
      <c r="O788" s="1"/>
      <c r="P788" s="1"/>
    </row>
    <row r="789" spans="12:16" ht="15.75" customHeight="1">
      <c r="L789" s="1"/>
      <c r="M789" s="1"/>
      <c r="N789" s="1"/>
      <c r="O789" s="1"/>
      <c r="P789" s="1"/>
    </row>
    <row r="790" spans="12:16" ht="15.75" customHeight="1">
      <c r="L790" s="1"/>
      <c r="M790" s="1"/>
      <c r="N790" s="1"/>
      <c r="O790" s="1"/>
      <c r="P790" s="1"/>
    </row>
    <row r="791" spans="12:16" ht="15.75" customHeight="1">
      <c r="L791" s="1"/>
      <c r="M791" s="1"/>
      <c r="N791" s="1"/>
      <c r="O791" s="1"/>
      <c r="P791" s="1"/>
    </row>
    <row r="792" spans="12:16" ht="15.75" customHeight="1">
      <c r="L792" s="1"/>
      <c r="M792" s="1"/>
      <c r="N792" s="1"/>
      <c r="O792" s="1"/>
      <c r="P792" s="1"/>
    </row>
    <row r="793" spans="12:16" ht="15.75" customHeight="1">
      <c r="L793" s="1"/>
      <c r="M793" s="1"/>
      <c r="N793" s="1"/>
      <c r="O793" s="1"/>
      <c r="P793" s="1"/>
    </row>
    <row r="794" spans="12:16" ht="15.75" customHeight="1">
      <c r="L794" s="1"/>
      <c r="M794" s="1"/>
      <c r="N794" s="1"/>
      <c r="O794" s="1"/>
      <c r="P794" s="1"/>
    </row>
    <row r="795" spans="12:16" ht="15.75" customHeight="1">
      <c r="L795" s="1"/>
      <c r="M795" s="1"/>
      <c r="N795" s="1"/>
      <c r="O795" s="1"/>
      <c r="P795" s="1"/>
    </row>
    <row r="796" spans="12:16" ht="15.75" customHeight="1">
      <c r="L796" s="1"/>
      <c r="M796" s="1"/>
      <c r="N796" s="1"/>
      <c r="O796" s="1"/>
      <c r="P796" s="1"/>
    </row>
    <row r="797" spans="12:16" ht="15.75" customHeight="1">
      <c r="L797" s="1"/>
      <c r="M797" s="1"/>
      <c r="N797" s="1"/>
      <c r="O797" s="1"/>
      <c r="P797" s="1"/>
    </row>
    <row r="798" spans="12:16" ht="15.75" customHeight="1">
      <c r="L798" s="1"/>
      <c r="M798" s="1"/>
      <c r="N798" s="1"/>
      <c r="O798" s="1"/>
      <c r="P798" s="1"/>
    </row>
    <row r="799" spans="12:16" ht="15.75" customHeight="1">
      <c r="L799" s="1"/>
      <c r="M799" s="1"/>
      <c r="N799" s="1"/>
      <c r="O799" s="1"/>
      <c r="P799" s="1"/>
    </row>
    <row r="800" spans="12:16" ht="15.75" customHeight="1">
      <c r="L800" s="1"/>
      <c r="M800" s="1"/>
      <c r="N800" s="1"/>
      <c r="O800" s="1"/>
      <c r="P800" s="1"/>
    </row>
    <row r="801" spans="12:16" ht="15.75" customHeight="1">
      <c r="L801" s="1"/>
      <c r="M801" s="1"/>
      <c r="N801" s="1"/>
      <c r="O801" s="1"/>
      <c r="P801" s="1"/>
    </row>
    <row r="802" spans="12:16" ht="15.75" customHeight="1">
      <c r="L802" s="1"/>
      <c r="M802" s="1"/>
      <c r="N802" s="1"/>
      <c r="O802" s="1"/>
      <c r="P802" s="1"/>
    </row>
    <row r="803" spans="12:16" ht="15.75" customHeight="1">
      <c r="L803" s="1"/>
      <c r="M803" s="1"/>
      <c r="N803" s="1"/>
      <c r="O803" s="1"/>
      <c r="P803" s="1"/>
    </row>
    <row r="804" spans="12:16" ht="15.75" customHeight="1">
      <c r="L804" s="1"/>
      <c r="M804" s="1"/>
      <c r="N804" s="1"/>
      <c r="O804" s="1"/>
      <c r="P804" s="1"/>
    </row>
    <row r="805" spans="12:16" ht="15.75" customHeight="1">
      <c r="L805" s="1"/>
      <c r="M805" s="1"/>
      <c r="N805" s="1"/>
      <c r="O805" s="1"/>
      <c r="P805" s="1"/>
    </row>
    <row r="806" spans="12:16" ht="15.75" customHeight="1">
      <c r="L806" s="1"/>
      <c r="M806" s="1"/>
      <c r="N806" s="1"/>
      <c r="O806" s="1"/>
      <c r="P806" s="1"/>
    </row>
    <row r="807" spans="12:16" ht="15.75" customHeight="1">
      <c r="L807" s="1"/>
      <c r="M807" s="1"/>
      <c r="N807" s="1"/>
      <c r="O807" s="1"/>
      <c r="P807" s="1"/>
    </row>
    <row r="808" spans="12:16" ht="15.75" customHeight="1">
      <c r="L808" s="1"/>
      <c r="M808" s="1"/>
      <c r="N808" s="1"/>
      <c r="O808" s="1"/>
      <c r="P808" s="1"/>
    </row>
    <row r="809" spans="12:16" ht="15.75" customHeight="1">
      <c r="L809" s="1"/>
      <c r="M809" s="1"/>
      <c r="N809" s="1"/>
      <c r="O809" s="1"/>
      <c r="P809" s="1"/>
    </row>
    <row r="810" spans="12:16" ht="15.75" customHeight="1">
      <c r="L810" s="1"/>
      <c r="M810" s="1"/>
      <c r="N810" s="1"/>
      <c r="O810" s="1"/>
      <c r="P810" s="1"/>
    </row>
    <row r="811" spans="12:16" ht="15.75" customHeight="1">
      <c r="L811" s="1"/>
      <c r="M811" s="1"/>
      <c r="N811" s="1"/>
      <c r="O811" s="1"/>
      <c r="P811" s="1"/>
    </row>
    <row r="812" spans="12:16" ht="15.75" customHeight="1">
      <c r="L812" s="1"/>
      <c r="M812" s="1"/>
      <c r="N812" s="1"/>
      <c r="O812" s="1"/>
      <c r="P812" s="1"/>
    </row>
    <row r="813" spans="12:16" ht="15.75" customHeight="1">
      <c r="L813" s="1"/>
      <c r="M813" s="1"/>
      <c r="N813" s="1"/>
      <c r="O813" s="1"/>
      <c r="P813" s="1"/>
    </row>
    <row r="814" spans="12:16" ht="15.75" customHeight="1">
      <c r="L814" s="1"/>
      <c r="M814" s="1"/>
      <c r="N814" s="1"/>
      <c r="O814" s="1"/>
      <c r="P814" s="1"/>
    </row>
    <row r="815" spans="12:16" ht="15.75" customHeight="1">
      <c r="L815" s="1"/>
      <c r="M815" s="1"/>
      <c r="N815" s="1"/>
      <c r="O815" s="1"/>
      <c r="P815" s="1"/>
    </row>
    <row r="816" spans="12:16" ht="15.75" customHeight="1">
      <c r="L816" s="1"/>
      <c r="M816" s="1"/>
      <c r="N816" s="1"/>
      <c r="O816" s="1"/>
      <c r="P816" s="1"/>
    </row>
    <row r="817" spans="12:16" ht="15.75" customHeight="1">
      <c r="L817" s="1"/>
      <c r="M817" s="1"/>
      <c r="N817" s="1"/>
      <c r="O817" s="1"/>
      <c r="P817" s="1"/>
    </row>
    <row r="818" spans="12:16" ht="15.75" customHeight="1">
      <c r="L818" s="1"/>
      <c r="M818" s="1"/>
      <c r="N818" s="1"/>
      <c r="O818" s="1"/>
      <c r="P818" s="1"/>
    </row>
    <row r="819" spans="12:16" ht="15.75" customHeight="1">
      <c r="L819" s="1"/>
      <c r="M819" s="1"/>
      <c r="N819" s="1"/>
      <c r="O819" s="1"/>
      <c r="P819" s="1"/>
    </row>
    <row r="820" spans="12:16" ht="15.75" customHeight="1">
      <c r="L820" s="1"/>
      <c r="M820" s="1"/>
      <c r="N820" s="1"/>
      <c r="O820" s="1"/>
      <c r="P820" s="1"/>
    </row>
    <row r="821" spans="12:16" ht="15.75" customHeight="1">
      <c r="L821" s="1"/>
      <c r="M821" s="1"/>
      <c r="N821" s="1"/>
      <c r="O821" s="1"/>
      <c r="P821" s="1"/>
    </row>
    <row r="822" spans="12:16" ht="15.75" customHeight="1">
      <c r="L822" s="1"/>
      <c r="M822" s="1"/>
      <c r="N822" s="1"/>
      <c r="O822" s="1"/>
      <c r="P822" s="1"/>
    </row>
    <row r="823" spans="12:16" ht="15.75" customHeight="1">
      <c r="L823" s="1"/>
      <c r="M823" s="1"/>
      <c r="N823" s="1"/>
      <c r="O823" s="1"/>
      <c r="P823" s="1"/>
    </row>
    <row r="824" spans="12:16" ht="15.75" customHeight="1">
      <c r="L824" s="1"/>
      <c r="M824" s="1"/>
      <c r="N824" s="1"/>
      <c r="O824" s="1"/>
      <c r="P824" s="1"/>
    </row>
    <row r="825" spans="12:16" ht="15.75" customHeight="1">
      <c r="L825" s="1"/>
      <c r="M825" s="1"/>
      <c r="N825" s="1"/>
      <c r="O825" s="1"/>
      <c r="P825" s="1"/>
    </row>
    <row r="826" spans="12:16" ht="15.75" customHeight="1">
      <c r="L826" s="1"/>
      <c r="M826" s="1"/>
      <c r="N826" s="1"/>
      <c r="O826" s="1"/>
      <c r="P826" s="1"/>
    </row>
    <row r="827" spans="12:16" ht="15.75" customHeight="1">
      <c r="L827" s="1"/>
      <c r="M827" s="1"/>
      <c r="N827" s="1"/>
      <c r="O827" s="1"/>
      <c r="P827" s="1"/>
    </row>
    <row r="828" spans="12:16" ht="15.75" customHeight="1">
      <c r="L828" s="1"/>
      <c r="M828" s="1"/>
      <c r="N828" s="1"/>
      <c r="O828" s="1"/>
      <c r="P828" s="1"/>
    </row>
    <row r="829" spans="12:16" ht="15.75" customHeight="1">
      <c r="L829" s="1"/>
      <c r="M829" s="1"/>
      <c r="N829" s="1"/>
      <c r="O829" s="1"/>
      <c r="P829" s="1"/>
    </row>
    <row r="830" spans="12:16" ht="15.75" customHeight="1">
      <c r="L830" s="1"/>
      <c r="M830" s="1"/>
      <c r="N830" s="1"/>
      <c r="O830" s="1"/>
      <c r="P830" s="1"/>
    </row>
    <row r="831" spans="12:16" ht="15.75" customHeight="1">
      <c r="L831" s="1"/>
      <c r="M831" s="1"/>
      <c r="N831" s="1"/>
      <c r="O831" s="1"/>
      <c r="P831" s="1"/>
    </row>
    <row r="832" spans="12:16" ht="15.75" customHeight="1">
      <c r="L832" s="1"/>
      <c r="M832" s="1"/>
      <c r="N832" s="1"/>
      <c r="O832" s="1"/>
      <c r="P832" s="1"/>
    </row>
    <row r="833" spans="12:16" ht="15.75" customHeight="1">
      <c r="L833" s="1"/>
      <c r="M833" s="1"/>
      <c r="N833" s="1"/>
      <c r="O833" s="1"/>
      <c r="P833" s="1"/>
    </row>
    <row r="834" spans="12:16" ht="15.75" customHeight="1">
      <c r="L834" s="1"/>
      <c r="M834" s="1"/>
      <c r="N834" s="1"/>
      <c r="O834" s="1"/>
      <c r="P834" s="1"/>
    </row>
    <row r="835" spans="12:16" ht="15.75" customHeight="1">
      <c r="L835" s="1"/>
      <c r="M835" s="1"/>
      <c r="N835" s="1"/>
      <c r="O835" s="1"/>
      <c r="P835" s="1"/>
    </row>
    <row r="836" spans="12:16" ht="15.75" customHeight="1">
      <c r="L836" s="1"/>
      <c r="M836" s="1"/>
      <c r="N836" s="1"/>
      <c r="O836" s="1"/>
      <c r="P836" s="1"/>
    </row>
    <row r="837" spans="12:16" ht="15.75" customHeight="1">
      <c r="L837" s="1"/>
      <c r="M837" s="1"/>
      <c r="N837" s="1"/>
      <c r="O837" s="1"/>
      <c r="P837" s="1"/>
    </row>
    <row r="838" spans="12:16" ht="15.75" customHeight="1">
      <c r="L838" s="1"/>
      <c r="M838" s="1"/>
      <c r="N838" s="1"/>
      <c r="O838" s="1"/>
      <c r="P838" s="1"/>
    </row>
    <row r="839" spans="12:16" ht="15.75" customHeight="1">
      <c r="L839" s="1"/>
      <c r="M839" s="1"/>
      <c r="N839" s="1"/>
      <c r="O839" s="1"/>
      <c r="P839" s="1"/>
    </row>
    <row r="840" spans="12:16" ht="15.75" customHeight="1">
      <c r="L840" s="1"/>
      <c r="M840" s="1"/>
      <c r="N840" s="1"/>
      <c r="O840" s="1"/>
      <c r="P840" s="1"/>
    </row>
    <row r="841" spans="12:16" ht="15.75" customHeight="1">
      <c r="L841" s="1"/>
      <c r="M841" s="1"/>
      <c r="N841" s="1"/>
      <c r="O841" s="1"/>
      <c r="P841" s="1"/>
    </row>
    <row r="842" spans="12:16" ht="15.75" customHeight="1">
      <c r="L842" s="1"/>
      <c r="M842" s="1"/>
      <c r="N842" s="1"/>
      <c r="O842" s="1"/>
      <c r="P842" s="1"/>
    </row>
    <row r="843" spans="12:16" ht="15.75" customHeight="1">
      <c r="L843" s="1"/>
      <c r="M843" s="1"/>
      <c r="N843" s="1"/>
      <c r="O843" s="1"/>
      <c r="P843" s="1"/>
    </row>
    <row r="844" spans="12:16" ht="15.75" customHeight="1">
      <c r="L844" s="1"/>
      <c r="M844" s="1"/>
      <c r="N844" s="1"/>
      <c r="O844" s="1"/>
      <c r="P844" s="1"/>
    </row>
    <row r="845" spans="12:16" ht="15.75" customHeight="1">
      <c r="L845" s="1"/>
      <c r="M845" s="1"/>
      <c r="N845" s="1"/>
      <c r="O845" s="1"/>
      <c r="P845" s="1"/>
    </row>
    <row r="846" spans="12:16" ht="15.75" customHeight="1">
      <c r="L846" s="1"/>
      <c r="M846" s="1"/>
      <c r="N846" s="1"/>
      <c r="O846" s="1"/>
      <c r="P846" s="1"/>
    </row>
    <row r="847" spans="12:16" ht="15.75" customHeight="1">
      <c r="L847" s="1"/>
      <c r="M847" s="1"/>
      <c r="N847" s="1"/>
      <c r="O847" s="1"/>
      <c r="P847" s="1"/>
    </row>
    <row r="848" spans="12:16" ht="15.75" customHeight="1">
      <c r="L848" s="1"/>
      <c r="M848" s="1"/>
      <c r="N848" s="1"/>
      <c r="O848" s="1"/>
      <c r="P848" s="1"/>
    </row>
    <row r="849" spans="12:16" ht="15.75" customHeight="1">
      <c r="L849" s="1"/>
      <c r="M849" s="1"/>
      <c r="N849" s="1"/>
      <c r="O849" s="1"/>
      <c r="P849" s="1"/>
    </row>
    <row r="850" spans="12:16" ht="15.75" customHeight="1">
      <c r="L850" s="1"/>
      <c r="M850" s="1"/>
      <c r="N850" s="1"/>
      <c r="O850" s="1"/>
      <c r="P850" s="1"/>
    </row>
    <row r="851" spans="12:16" ht="15.75" customHeight="1">
      <c r="L851" s="1"/>
      <c r="M851" s="1"/>
      <c r="N851" s="1"/>
      <c r="O851" s="1"/>
      <c r="P851" s="1"/>
    </row>
    <row r="852" spans="12:16" ht="15.75" customHeight="1">
      <c r="L852" s="1"/>
      <c r="M852" s="1"/>
      <c r="N852" s="1"/>
      <c r="O852" s="1"/>
      <c r="P852" s="1"/>
    </row>
    <row r="853" spans="12:16" ht="15.75" customHeight="1">
      <c r="L853" s="1"/>
      <c r="M853" s="1"/>
      <c r="N853" s="1"/>
      <c r="O853" s="1"/>
      <c r="P853" s="1"/>
    </row>
    <row r="854" spans="12:16" ht="15.75" customHeight="1">
      <c r="L854" s="1"/>
      <c r="M854" s="1"/>
      <c r="N854" s="1"/>
      <c r="O854" s="1"/>
      <c r="P854" s="1"/>
    </row>
    <row r="855" spans="12:16" ht="15.75" customHeight="1">
      <c r="L855" s="1"/>
      <c r="M855" s="1"/>
      <c r="N855" s="1"/>
      <c r="O855" s="1"/>
      <c r="P855" s="1"/>
    </row>
    <row r="856" spans="12:16" ht="15.75" customHeight="1">
      <c r="L856" s="1"/>
      <c r="M856" s="1"/>
      <c r="N856" s="1"/>
      <c r="O856" s="1"/>
      <c r="P856" s="1"/>
    </row>
    <row r="857" spans="12:16" ht="15.75" customHeight="1">
      <c r="L857" s="1"/>
      <c r="M857" s="1"/>
      <c r="N857" s="1"/>
      <c r="O857" s="1"/>
      <c r="P857" s="1"/>
    </row>
    <row r="858" spans="12:16" ht="15.75" customHeight="1">
      <c r="L858" s="1"/>
      <c r="M858" s="1"/>
      <c r="N858" s="1"/>
      <c r="O858" s="1"/>
      <c r="P858" s="1"/>
    </row>
    <row r="859" spans="12:16" ht="15.75" customHeight="1">
      <c r="L859" s="1"/>
      <c r="M859" s="1"/>
      <c r="N859" s="1"/>
      <c r="O859" s="1"/>
      <c r="P859" s="1"/>
    </row>
    <row r="860" spans="12:16" ht="15.75" customHeight="1">
      <c r="L860" s="1"/>
      <c r="M860" s="1"/>
      <c r="N860" s="1"/>
      <c r="O860" s="1"/>
      <c r="P860" s="1"/>
    </row>
    <row r="861" spans="12:16" ht="15.75" customHeight="1">
      <c r="L861" s="1"/>
      <c r="M861" s="1"/>
      <c r="N861" s="1"/>
      <c r="O861" s="1"/>
      <c r="P861" s="1"/>
    </row>
    <row r="862" spans="12:16" ht="15.75" customHeight="1">
      <c r="L862" s="1"/>
      <c r="M862" s="1"/>
      <c r="N862" s="1"/>
      <c r="O862" s="1"/>
      <c r="P862" s="1"/>
    </row>
    <row r="863" spans="12:16" ht="15.75" customHeight="1">
      <c r="L863" s="1"/>
      <c r="M863" s="1"/>
      <c r="N863" s="1"/>
      <c r="O863" s="1"/>
      <c r="P863" s="1"/>
    </row>
    <row r="864" spans="12:16" ht="15.75" customHeight="1">
      <c r="L864" s="1"/>
      <c r="M864" s="1"/>
      <c r="N864" s="1"/>
      <c r="O864" s="1"/>
      <c r="P864" s="1"/>
    </row>
    <row r="865" spans="12:16" ht="15.75" customHeight="1">
      <c r="L865" s="1"/>
      <c r="M865" s="1"/>
      <c r="N865" s="1"/>
      <c r="O865" s="1"/>
      <c r="P865" s="1"/>
    </row>
    <row r="866" spans="12:16" ht="15.75" customHeight="1">
      <c r="L866" s="1"/>
      <c r="M866" s="1"/>
      <c r="N866" s="1"/>
      <c r="O866" s="1"/>
      <c r="P866" s="1"/>
    </row>
    <row r="867" spans="12:16" ht="15.75" customHeight="1">
      <c r="L867" s="1"/>
      <c r="M867" s="1"/>
      <c r="N867" s="1"/>
      <c r="O867" s="1"/>
      <c r="P867" s="1"/>
    </row>
    <row r="868" spans="12:16" ht="15.75" customHeight="1">
      <c r="L868" s="1"/>
      <c r="M868" s="1"/>
      <c r="N868" s="1"/>
      <c r="O868" s="1"/>
      <c r="P868" s="1"/>
    </row>
    <row r="869" spans="12:16" ht="15.75" customHeight="1">
      <c r="L869" s="1"/>
      <c r="M869" s="1"/>
      <c r="N869" s="1"/>
      <c r="O869" s="1"/>
      <c r="P869" s="1"/>
    </row>
    <row r="870" spans="12:16" ht="15.75" customHeight="1">
      <c r="L870" s="1"/>
      <c r="M870" s="1"/>
      <c r="N870" s="1"/>
      <c r="O870" s="1"/>
      <c r="P870" s="1"/>
    </row>
    <row r="871" spans="12:16" ht="15.75" customHeight="1">
      <c r="L871" s="1"/>
      <c r="M871" s="1"/>
      <c r="N871" s="1"/>
      <c r="O871" s="1"/>
      <c r="P871" s="1"/>
    </row>
    <row r="872" spans="12:16" ht="15.75" customHeight="1">
      <c r="L872" s="1"/>
      <c r="M872" s="1"/>
      <c r="N872" s="1"/>
      <c r="O872" s="1"/>
      <c r="P872" s="1"/>
    </row>
    <row r="873" spans="12:16" ht="15.75" customHeight="1">
      <c r="L873" s="1"/>
      <c r="M873" s="1"/>
      <c r="N873" s="1"/>
      <c r="O873" s="1"/>
      <c r="P873" s="1"/>
    </row>
    <row r="874" spans="12:16" ht="15.75" customHeight="1">
      <c r="L874" s="1"/>
      <c r="M874" s="1"/>
      <c r="N874" s="1"/>
      <c r="O874" s="1"/>
      <c r="P874" s="1"/>
    </row>
    <row r="875" spans="12:16" ht="15.75" customHeight="1">
      <c r="L875" s="1"/>
      <c r="M875" s="1"/>
      <c r="N875" s="1"/>
      <c r="O875" s="1"/>
      <c r="P875" s="1"/>
    </row>
    <row r="876" spans="12:16" ht="15.75" customHeight="1">
      <c r="L876" s="1"/>
      <c r="M876" s="1"/>
      <c r="N876" s="1"/>
      <c r="O876" s="1"/>
      <c r="P876" s="1"/>
    </row>
    <row r="877" spans="12:16" ht="15.75" customHeight="1">
      <c r="L877" s="1"/>
      <c r="M877" s="1"/>
      <c r="N877" s="1"/>
      <c r="O877" s="1"/>
      <c r="P877" s="1"/>
    </row>
    <row r="878" spans="12:16" ht="15.75" customHeight="1">
      <c r="L878" s="1"/>
      <c r="M878" s="1"/>
      <c r="N878" s="1"/>
      <c r="O878" s="1"/>
      <c r="P878" s="1"/>
    </row>
    <row r="879" spans="12:16" ht="15.75" customHeight="1">
      <c r="L879" s="1"/>
      <c r="M879" s="1"/>
      <c r="N879" s="1"/>
      <c r="O879" s="1"/>
      <c r="P879" s="1"/>
    </row>
    <row r="880" spans="12:16" ht="15.75" customHeight="1">
      <c r="L880" s="1"/>
      <c r="M880" s="1"/>
      <c r="N880" s="1"/>
      <c r="O880" s="1"/>
      <c r="P880" s="1"/>
    </row>
    <row r="881" spans="12:16" ht="15.75" customHeight="1">
      <c r="L881" s="1"/>
      <c r="M881" s="1"/>
      <c r="N881" s="1"/>
      <c r="O881" s="1"/>
      <c r="P881" s="1"/>
    </row>
    <row r="882" spans="12:16" ht="15.75" customHeight="1">
      <c r="L882" s="1"/>
      <c r="M882" s="1"/>
      <c r="N882" s="1"/>
      <c r="O882" s="1"/>
      <c r="P882" s="1"/>
    </row>
    <row r="883" spans="12:16" ht="15.75" customHeight="1">
      <c r="L883" s="1"/>
      <c r="M883" s="1"/>
      <c r="N883" s="1"/>
      <c r="O883" s="1"/>
      <c r="P883" s="1"/>
    </row>
    <row r="884" spans="12:16" ht="15.75" customHeight="1">
      <c r="L884" s="1"/>
      <c r="M884" s="1"/>
      <c r="N884" s="1"/>
      <c r="O884" s="1"/>
      <c r="P884" s="1"/>
    </row>
    <row r="885" spans="12:16" ht="15.75" customHeight="1">
      <c r="L885" s="1"/>
      <c r="M885" s="1"/>
      <c r="N885" s="1"/>
      <c r="O885" s="1"/>
      <c r="P885" s="1"/>
    </row>
    <row r="886" spans="12:16" ht="15.75" customHeight="1">
      <c r="L886" s="1"/>
      <c r="M886" s="1"/>
      <c r="N886" s="1"/>
      <c r="O886" s="1"/>
      <c r="P886" s="1"/>
    </row>
    <row r="887" spans="12:16" ht="15.75" customHeight="1">
      <c r="L887" s="1"/>
      <c r="M887" s="1"/>
      <c r="N887" s="1"/>
      <c r="O887" s="1"/>
      <c r="P887" s="1"/>
    </row>
    <row r="888" spans="12:16" ht="15.75" customHeight="1">
      <c r="L888" s="1"/>
      <c r="M888" s="1"/>
      <c r="N888" s="1"/>
      <c r="O888" s="1"/>
      <c r="P888" s="1"/>
    </row>
    <row r="889" spans="12:16" ht="15.75" customHeight="1">
      <c r="L889" s="1"/>
      <c r="M889" s="1"/>
      <c r="N889" s="1"/>
      <c r="O889" s="1"/>
      <c r="P889" s="1"/>
    </row>
    <row r="890" spans="12:16" ht="15.75" customHeight="1">
      <c r="L890" s="1"/>
      <c r="M890" s="1"/>
      <c r="N890" s="1"/>
      <c r="O890" s="1"/>
      <c r="P890" s="1"/>
    </row>
    <row r="891" spans="12:16" ht="15.75" customHeight="1">
      <c r="L891" s="1"/>
      <c r="M891" s="1"/>
      <c r="N891" s="1"/>
      <c r="O891" s="1"/>
      <c r="P891" s="1"/>
    </row>
    <row r="892" spans="12:16" ht="15.75" customHeight="1">
      <c r="L892" s="1"/>
      <c r="M892" s="1"/>
      <c r="N892" s="1"/>
      <c r="O892" s="1"/>
      <c r="P892" s="1"/>
    </row>
    <row r="893" spans="12:16" ht="15.75" customHeight="1">
      <c r="L893" s="1"/>
      <c r="M893" s="1"/>
      <c r="N893" s="1"/>
      <c r="O893" s="1"/>
      <c r="P893" s="1"/>
    </row>
    <row r="894" spans="12:16" ht="15.75" customHeight="1">
      <c r="L894" s="1"/>
      <c r="M894" s="1"/>
      <c r="N894" s="1"/>
      <c r="O894" s="1"/>
      <c r="P894" s="1"/>
    </row>
    <row r="895" spans="12:16" ht="15.75" customHeight="1">
      <c r="L895" s="1"/>
      <c r="M895" s="1"/>
      <c r="N895" s="1"/>
      <c r="O895" s="1"/>
      <c r="P895" s="1"/>
    </row>
    <row r="896" spans="12:16" ht="15.75" customHeight="1">
      <c r="L896" s="1"/>
      <c r="M896" s="1"/>
      <c r="N896" s="1"/>
      <c r="O896" s="1"/>
      <c r="P896" s="1"/>
    </row>
    <row r="897" spans="12:16" ht="15.75" customHeight="1">
      <c r="L897" s="1"/>
      <c r="M897" s="1"/>
      <c r="N897" s="1"/>
      <c r="O897" s="1"/>
      <c r="P897" s="1"/>
    </row>
    <row r="898" spans="12:16" ht="15.75" customHeight="1">
      <c r="L898" s="1"/>
      <c r="M898" s="1"/>
      <c r="N898" s="1"/>
      <c r="O898" s="1"/>
      <c r="P898" s="1"/>
    </row>
    <row r="899" spans="12:16" ht="15.75" customHeight="1">
      <c r="L899" s="1"/>
      <c r="M899" s="1"/>
      <c r="N899" s="1"/>
      <c r="O899" s="1"/>
      <c r="P899" s="1"/>
    </row>
    <row r="900" spans="12:16" ht="15.75" customHeight="1">
      <c r="L900" s="1"/>
      <c r="M900" s="1"/>
      <c r="N900" s="1"/>
      <c r="O900" s="1"/>
      <c r="P900" s="1"/>
    </row>
    <row r="901" spans="12:16" ht="15.75" customHeight="1">
      <c r="L901" s="1"/>
      <c r="M901" s="1"/>
      <c r="N901" s="1"/>
      <c r="O901" s="1"/>
      <c r="P901" s="1"/>
    </row>
    <row r="902" spans="12:16" ht="15.75" customHeight="1">
      <c r="L902" s="1"/>
      <c r="M902" s="1"/>
      <c r="N902" s="1"/>
      <c r="O902" s="1"/>
      <c r="P902" s="1"/>
    </row>
    <row r="903" spans="12:16" ht="15.75" customHeight="1">
      <c r="L903" s="1"/>
      <c r="M903" s="1"/>
      <c r="N903" s="1"/>
      <c r="O903" s="1"/>
      <c r="P903" s="1"/>
    </row>
    <row r="904" spans="12:16" ht="15.75" customHeight="1">
      <c r="L904" s="1"/>
      <c r="M904" s="1"/>
      <c r="N904" s="1"/>
      <c r="O904" s="1"/>
      <c r="P904" s="1"/>
    </row>
    <row r="905" spans="12:16" ht="15.75" customHeight="1">
      <c r="L905" s="1"/>
      <c r="M905" s="1"/>
      <c r="N905" s="1"/>
      <c r="O905" s="1"/>
      <c r="P905" s="1"/>
    </row>
    <row r="906" spans="12:16" ht="15.75" customHeight="1">
      <c r="L906" s="1"/>
      <c r="M906" s="1"/>
      <c r="N906" s="1"/>
      <c r="O906" s="1"/>
      <c r="P906" s="1"/>
    </row>
    <row r="907" spans="12:16" ht="15.75" customHeight="1">
      <c r="L907" s="1"/>
      <c r="M907" s="1"/>
      <c r="N907" s="1"/>
      <c r="O907" s="1"/>
      <c r="P907" s="1"/>
    </row>
    <row r="908" spans="12:16" ht="15.75" customHeight="1">
      <c r="L908" s="1"/>
      <c r="M908" s="1"/>
      <c r="N908" s="1"/>
      <c r="O908" s="1"/>
      <c r="P908" s="1"/>
    </row>
    <row r="909" spans="12:16" ht="15.75" customHeight="1">
      <c r="L909" s="1"/>
      <c r="M909" s="1"/>
      <c r="N909" s="1"/>
      <c r="O909" s="1"/>
      <c r="P909" s="1"/>
    </row>
    <row r="910" spans="12:16" ht="15.75" customHeight="1">
      <c r="L910" s="1"/>
      <c r="M910" s="1"/>
      <c r="N910" s="1"/>
      <c r="O910" s="1"/>
      <c r="P910" s="1"/>
    </row>
    <row r="911" spans="12:16" ht="15.75" customHeight="1">
      <c r="L911" s="1"/>
      <c r="M911" s="1"/>
      <c r="N911" s="1"/>
      <c r="O911" s="1"/>
      <c r="P911" s="1"/>
    </row>
    <row r="912" spans="12:16" ht="15.75" customHeight="1">
      <c r="L912" s="1"/>
      <c r="M912" s="1"/>
      <c r="N912" s="1"/>
      <c r="O912" s="1"/>
      <c r="P912" s="1"/>
    </row>
    <row r="913" spans="12:16" ht="15.75" customHeight="1">
      <c r="L913" s="1"/>
      <c r="M913" s="1"/>
      <c r="N913" s="1"/>
      <c r="O913" s="1"/>
      <c r="P913" s="1"/>
    </row>
    <row r="914" spans="12:16" ht="15.75" customHeight="1">
      <c r="L914" s="1"/>
      <c r="M914" s="1"/>
      <c r="N914" s="1"/>
      <c r="O914" s="1"/>
      <c r="P914" s="1"/>
    </row>
    <row r="915" spans="12:16" ht="15.75" customHeight="1">
      <c r="L915" s="1"/>
      <c r="M915" s="1"/>
      <c r="N915" s="1"/>
      <c r="O915" s="1"/>
      <c r="P915" s="1"/>
    </row>
    <row r="916" spans="12:16" ht="15.75" customHeight="1">
      <c r="L916" s="1"/>
      <c r="M916" s="1"/>
      <c r="N916" s="1"/>
      <c r="O916" s="1"/>
      <c r="P916" s="1"/>
    </row>
    <row r="917" spans="12:16" ht="15.75" customHeight="1">
      <c r="L917" s="1"/>
      <c r="M917" s="1"/>
      <c r="N917" s="1"/>
      <c r="O917" s="1"/>
      <c r="P917" s="1"/>
    </row>
    <row r="918" spans="12:16" ht="15.75" customHeight="1">
      <c r="L918" s="1"/>
      <c r="M918" s="1"/>
      <c r="N918" s="1"/>
      <c r="O918" s="1"/>
      <c r="P918" s="1"/>
    </row>
    <row r="919" spans="12:16" ht="15.75" customHeight="1">
      <c r="L919" s="1"/>
      <c r="M919" s="1"/>
      <c r="N919" s="1"/>
      <c r="O919" s="1"/>
      <c r="P919" s="1"/>
    </row>
    <row r="920" spans="12:16" ht="15.75" customHeight="1">
      <c r="L920" s="1"/>
      <c r="M920" s="1"/>
      <c r="N920" s="1"/>
      <c r="O920" s="1"/>
      <c r="P920" s="1"/>
    </row>
    <row r="921" spans="12:16" ht="15.75" customHeight="1">
      <c r="L921" s="1"/>
      <c r="M921" s="1"/>
      <c r="N921" s="1"/>
      <c r="O921" s="1"/>
      <c r="P921" s="1"/>
    </row>
    <row r="922" spans="12:16" ht="15.75" customHeight="1">
      <c r="L922" s="1"/>
      <c r="M922" s="1"/>
      <c r="N922" s="1"/>
      <c r="O922" s="1"/>
      <c r="P922" s="1"/>
    </row>
    <row r="923" spans="12:16" ht="15.75" customHeight="1">
      <c r="L923" s="1"/>
      <c r="M923" s="1"/>
      <c r="N923" s="1"/>
      <c r="O923" s="1"/>
      <c r="P923" s="1"/>
    </row>
    <row r="924" spans="12:16" ht="15.75" customHeight="1">
      <c r="L924" s="1"/>
      <c r="M924" s="1"/>
      <c r="N924" s="1"/>
      <c r="O924" s="1"/>
      <c r="P924" s="1"/>
    </row>
    <row r="925" spans="12:16" ht="15.75" customHeight="1">
      <c r="L925" s="1"/>
      <c r="M925" s="1"/>
      <c r="N925" s="1"/>
      <c r="O925" s="1"/>
      <c r="P925" s="1"/>
    </row>
    <row r="926" spans="12:16" ht="15.75" customHeight="1">
      <c r="L926" s="1"/>
      <c r="M926" s="1"/>
      <c r="N926" s="1"/>
      <c r="O926" s="1"/>
      <c r="P926" s="1"/>
    </row>
    <row r="927" spans="12:16" ht="15.75" customHeight="1">
      <c r="L927" s="1"/>
      <c r="M927" s="1"/>
      <c r="N927" s="1"/>
      <c r="O927" s="1"/>
      <c r="P927" s="1"/>
    </row>
    <row r="928" spans="12:16" ht="15.75" customHeight="1">
      <c r="L928" s="1"/>
      <c r="M928" s="1"/>
      <c r="N928" s="1"/>
      <c r="O928" s="1"/>
      <c r="P928" s="1"/>
    </row>
    <row r="929" spans="12:16" ht="15.75" customHeight="1">
      <c r="L929" s="1"/>
      <c r="M929" s="1"/>
      <c r="N929" s="1"/>
      <c r="O929" s="1"/>
      <c r="P929" s="1"/>
    </row>
    <row r="930" spans="12:16" ht="15.75" customHeight="1">
      <c r="L930" s="1"/>
      <c r="M930" s="1"/>
      <c r="N930" s="1"/>
      <c r="O930" s="1"/>
      <c r="P930" s="1"/>
    </row>
    <row r="931" spans="12:16" ht="15.75" customHeight="1">
      <c r="L931" s="1"/>
      <c r="M931" s="1"/>
      <c r="N931" s="1"/>
      <c r="O931" s="1"/>
      <c r="P931" s="1"/>
    </row>
    <row r="932" spans="12:16" ht="15.75" customHeight="1">
      <c r="L932" s="1"/>
      <c r="M932" s="1"/>
      <c r="N932" s="1"/>
      <c r="O932" s="1"/>
      <c r="P932" s="1"/>
    </row>
    <row r="933" spans="12:16" ht="15.75" customHeight="1">
      <c r="L933" s="1"/>
      <c r="M933" s="1"/>
      <c r="N933" s="1"/>
      <c r="O933" s="1"/>
      <c r="P933" s="1"/>
    </row>
    <row r="934" spans="12:16" ht="15.75" customHeight="1">
      <c r="L934" s="1"/>
      <c r="M934" s="1"/>
      <c r="N934" s="1"/>
      <c r="O934" s="1"/>
      <c r="P934" s="1"/>
    </row>
    <row r="935" spans="12:16" ht="15.75" customHeight="1">
      <c r="L935" s="1"/>
      <c r="M935" s="1"/>
      <c r="N935" s="1"/>
      <c r="O935" s="1"/>
      <c r="P935" s="1"/>
    </row>
    <row r="936" spans="12:16" ht="15.75" customHeight="1">
      <c r="L936" s="1"/>
      <c r="M936" s="1"/>
      <c r="N936" s="1"/>
      <c r="O936" s="1"/>
      <c r="P936" s="1"/>
    </row>
    <row r="937" spans="12:16" ht="15.75" customHeight="1">
      <c r="L937" s="1"/>
      <c r="M937" s="1"/>
      <c r="N937" s="1"/>
      <c r="O937" s="1"/>
      <c r="P937" s="1"/>
    </row>
    <row r="938" spans="12:16" ht="15.75" customHeight="1">
      <c r="L938" s="1"/>
      <c r="M938" s="1"/>
      <c r="N938" s="1"/>
      <c r="O938" s="1"/>
      <c r="P938" s="1"/>
    </row>
    <row r="939" spans="12:16" ht="15.75" customHeight="1">
      <c r="L939" s="1"/>
      <c r="M939" s="1"/>
      <c r="N939" s="1"/>
      <c r="O939" s="1"/>
      <c r="P939" s="1"/>
    </row>
    <row r="940" spans="12:16" ht="15.75" customHeight="1">
      <c r="L940" s="1"/>
      <c r="M940" s="1"/>
      <c r="N940" s="1"/>
      <c r="O940" s="1"/>
      <c r="P940" s="1"/>
    </row>
    <row r="941" spans="12:16" ht="15.75" customHeight="1">
      <c r="L941" s="1"/>
      <c r="M941" s="1"/>
      <c r="N941" s="1"/>
      <c r="O941" s="1"/>
      <c r="P941" s="1"/>
    </row>
    <row r="942" spans="12:16" ht="15.75" customHeight="1">
      <c r="L942" s="1"/>
      <c r="M942" s="1"/>
      <c r="N942" s="1"/>
      <c r="O942" s="1"/>
      <c r="P942" s="1"/>
    </row>
    <row r="943" spans="12:16" ht="15.75" customHeight="1">
      <c r="L943" s="1"/>
      <c r="M943" s="1"/>
      <c r="N943" s="1"/>
      <c r="O943" s="1"/>
      <c r="P943" s="1"/>
    </row>
    <row r="944" spans="12:16" ht="15.75" customHeight="1">
      <c r="L944" s="1"/>
      <c r="M944" s="1"/>
      <c r="N944" s="1"/>
      <c r="O944" s="1"/>
      <c r="P944" s="1"/>
    </row>
    <row r="945" spans="12:16" ht="15.75" customHeight="1">
      <c r="L945" s="1"/>
      <c r="M945" s="1"/>
      <c r="N945" s="1"/>
      <c r="O945" s="1"/>
      <c r="P945" s="1"/>
    </row>
    <row r="946" spans="12:16" ht="15.75" customHeight="1">
      <c r="L946" s="1"/>
      <c r="M946" s="1"/>
      <c r="N946" s="1"/>
      <c r="O946" s="1"/>
      <c r="P946" s="1"/>
    </row>
    <row r="947" spans="12:16" ht="15.75" customHeight="1">
      <c r="L947" s="1"/>
      <c r="M947" s="1"/>
      <c r="N947" s="1"/>
      <c r="O947" s="1"/>
      <c r="P947" s="1"/>
    </row>
    <row r="948" spans="12:16" ht="15.75" customHeight="1">
      <c r="L948" s="1"/>
      <c r="M948" s="1"/>
      <c r="N948" s="1"/>
      <c r="O948" s="1"/>
      <c r="P948" s="1"/>
    </row>
    <row r="949" spans="12:16" ht="15.75" customHeight="1">
      <c r="L949" s="1"/>
      <c r="M949" s="1"/>
      <c r="N949" s="1"/>
      <c r="O949" s="1"/>
      <c r="P949" s="1"/>
    </row>
    <row r="950" spans="12:16" ht="15.75" customHeight="1">
      <c r="L950" s="1"/>
      <c r="M950" s="1"/>
      <c r="N950" s="1"/>
      <c r="O950" s="1"/>
      <c r="P950" s="1"/>
    </row>
    <row r="951" spans="12:16" ht="15.75" customHeight="1">
      <c r="L951" s="1"/>
      <c r="M951" s="1"/>
      <c r="N951" s="1"/>
      <c r="O951" s="1"/>
      <c r="P951" s="1"/>
    </row>
    <row r="952" spans="12:16" ht="15.75" customHeight="1">
      <c r="L952" s="1"/>
      <c r="M952" s="1"/>
      <c r="N952" s="1"/>
      <c r="O952" s="1"/>
      <c r="P952" s="1"/>
    </row>
    <row r="953" spans="12:16" ht="15.75" customHeight="1">
      <c r="L953" s="1"/>
      <c r="M953" s="1"/>
      <c r="N953" s="1"/>
      <c r="O953" s="1"/>
      <c r="P953" s="1"/>
    </row>
    <row r="954" spans="12:16" ht="15.75" customHeight="1">
      <c r="L954" s="1"/>
      <c r="M954" s="1"/>
      <c r="N954" s="1"/>
      <c r="O954" s="1"/>
      <c r="P954" s="1"/>
    </row>
    <row r="955" spans="12:16" ht="15.75" customHeight="1">
      <c r="L955" s="1"/>
      <c r="M955" s="1"/>
      <c r="N955" s="1"/>
      <c r="O955" s="1"/>
      <c r="P955" s="1"/>
    </row>
    <row r="956" spans="12:16" ht="15.75" customHeight="1">
      <c r="L956" s="1"/>
      <c r="M956" s="1"/>
      <c r="N956" s="1"/>
      <c r="O956" s="1"/>
      <c r="P956" s="1"/>
    </row>
    <row r="957" spans="12:16" ht="15.75" customHeight="1">
      <c r="L957" s="1"/>
      <c r="M957" s="1"/>
      <c r="N957" s="1"/>
      <c r="O957" s="1"/>
      <c r="P957" s="1"/>
    </row>
    <row r="958" spans="12:16" ht="15.75" customHeight="1">
      <c r="L958" s="1"/>
      <c r="M958" s="1"/>
      <c r="N958" s="1"/>
      <c r="O958" s="1"/>
      <c r="P958" s="1"/>
    </row>
    <row r="959" spans="12:16" ht="15.75" customHeight="1">
      <c r="L959" s="1"/>
      <c r="M959" s="1"/>
      <c r="N959" s="1"/>
      <c r="O959" s="1"/>
      <c r="P959" s="1"/>
    </row>
    <row r="960" spans="12:16" ht="15.75" customHeight="1">
      <c r="L960" s="1"/>
      <c r="M960" s="1"/>
      <c r="N960" s="1"/>
      <c r="O960" s="1"/>
      <c r="P960" s="1"/>
    </row>
    <row r="961" spans="12:16" ht="15.75" customHeight="1">
      <c r="L961" s="1"/>
      <c r="M961" s="1"/>
      <c r="N961" s="1"/>
      <c r="O961" s="1"/>
      <c r="P961" s="1"/>
    </row>
    <row r="962" spans="12:16" ht="15.75" customHeight="1">
      <c r="L962" s="1"/>
      <c r="M962" s="1"/>
      <c r="N962" s="1"/>
      <c r="O962" s="1"/>
      <c r="P962" s="1"/>
    </row>
    <row r="963" spans="12:16" ht="15.75" customHeight="1">
      <c r="L963" s="1"/>
      <c r="M963" s="1"/>
      <c r="N963" s="1"/>
      <c r="O963" s="1"/>
      <c r="P963" s="1"/>
    </row>
    <row r="964" spans="12:16" ht="15.75" customHeight="1">
      <c r="L964" s="1"/>
      <c r="M964" s="1"/>
      <c r="N964" s="1"/>
      <c r="O964" s="1"/>
      <c r="P964" s="1"/>
    </row>
    <row r="965" spans="12:16" ht="15.75" customHeight="1">
      <c r="L965" s="1"/>
      <c r="M965" s="1"/>
      <c r="N965" s="1"/>
      <c r="O965" s="1"/>
      <c r="P965" s="1"/>
    </row>
    <row r="966" spans="12:16" ht="15.75" customHeight="1">
      <c r="L966" s="1"/>
      <c r="M966" s="1"/>
      <c r="N966" s="1"/>
      <c r="O966" s="1"/>
      <c r="P966" s="1"/>
    </row>
    <row r="967" spans="12:16" ht="15.75" customHeight="1">
      <c r="L967" s="1"/>
      <c r="M967" s="1"/>
      <c r="N967" s="1"/>
      <c r="O967" s="1"/>
      <c r="P967" s="1"/>
    </row>
    <row r="968" spans="12:16" ht="15.75" customHeight="1">
      <c r="L968" s="1"/>
      <c r="M968" s="1"/>
      <c r="N968" s="1"/>
      <c r="O968" s="1"/>
      <c r="P968" s="1"/>
    </row>
    <row r="969" spans="12:16" ht="15.75" customHeight="1">
      <c r="L969" s="1"/>
      <c r="M969" s="1"/>
      <c r="N969" s="1"/>
      <c r="O969" s="1"/>
      <c r="P969" s="1"/>
    </row>
    <row r="970" spans="12:16" ht="15.75" customHeight="1">
      <c r="L970" s="1"/>
      <c r="M970" s="1"/>
      <c r="N970" s="1"/>
      <c r="O970" s="1"/>
      <c r="P970" s="1"/>
    </row>
    <row r="971" spans="12:16" ht="15.75" customHeight="1">
      <c r="L971" s="1"/>
      <c r="M971" s="1"/>
      <c r="N971" s="1"/>
      <c r="O971" s="1"/>
      <c r="P971" s="1"/>
    </row>
    <row r="972" spans="12:16" ht="15.75" customHeight="1">
      <c r="L972" s="1"/>
      <c r="M972" s="1"/>
      <c r="N972" s="1"/>
      <c r="O972" s="1"/>
      <c r="P972" s="1"/>
    </row>
    <row r="973" spans="12:16" ht="15.75" customHeight="1">
      <c r="L973" s="1"/>
      <c r="M973" s="1"/>
      <c r="N973" s="1"/>
      <c r="O973" s="1"/>
      <c r="P973" s="1"/>
    </row>
    <row r="974" spans="12:16" ht="15.75" customHeight="1">
      <c r="L974" s="1"/>
      <c r="M974" s="1"/>
      <c r="N974" s="1"/>
      <c r="O974" s="1"/>
      <c r="P974" s="1"/>
    </row>
    <row r="975" spans="12:16" ht="15.75" customHeight="1">
      <c r="L975" s="1"/>
      <c r="M975" s="1"/>
      <c r="N975" s="1"/>
      <c r="O975" s="1"/>
      <c r="P975" s="1"/>
    </row>
    <row r="976" spans="12:16" ht="15.75" customHeight="1">
      <c r="L976" s="1"/>
      <c r="M976" s="1"/>
      <c r="N976" s="1"/>
      <c r="O976" s="1"/>
      <c r="P976" s="1"/>
    </row>
    <row r="977" spans="12:16" ht="15.75" customHeight="1">
      <c r="L977" s="1"/>
      <c r="M977" s="1"/>
      <c r="N977" s="1"/>
      <c r="O977" s="1"/>
      <c r="P977" s="1"/>
    </row>
    <row r="978" spans="12:16" ht="15.75" customHeight="1">
      <c r="L978" s="1"/>
      <c r="M978" s="1"/>
      <c r="N978" s="1"/>
      <c r="O978" s="1"/>
      <c r="P978" s="1"/>
    </row>
    <row r="979" spans="12:16" ht="15.75" customHeight="1">
      <c r="L979" s="1"/>
      <c r="M979" s="1"/>
      <c r="N979" s="1"/>
      <c r="O979" s="1"/>
      <c r="P979" s="1"/>
    </row>
    <row r="980" spans="12:16" ht="15.75" customHeight="1">
      <c r="L980" s="1"/>
      <c r="M980" s="1"/>
      <c r="N980" s="1"/>
      <c r="O980" s="1"/>
      <c r="P980" s="1"/>
    </row>
    <row r="981" spans="12:16" ht="15.75" customHeight="1">
      <c r="L981" s="1"/>
      <c r="M981" s="1"/>
      <c r="N981" s="1"/>
      <c r="O981" s="1"/>
      <c r="P981" s="1"/>
    </row>
    <row r="982" spans="12:16" ht="15.75" customHeight="1">
      <c r="L982" s="1"/>
      <c r="M982" s="1"/>
      <c r="N982" s="1"/>
      <c r="O982" s="1"/>
      <c r="P982" s="1"/>
    </row>
    <row r="983" spans="12:16" ht="15.75" customHeight="1">
      <c r="L983" s="1"/>
      <c r="M983" s="1"/>
      <c r="N983" s="1"/>
      <c r="O983" s="1"/>
      <c r="P983" s="1"/>
    </row>
    <row r="984" spans="12:16" ht="15.75" customHeight="1">
      <c r="L984" s="1"/>
      <c r="M984" s="1"/>
      <c r="N984" s="1"/>
      <c r="O984" s="1"/>
      <c r="P984" s="1"/>
    </row>
    <row r="985" spans="12:16" ht="15.75" customHeight="1">
      <c r="L985" s="1"/>
      <c r="M985" s="1"/>
      <c r="N985" s="1"/>
      <c r="O985" s="1"/>
      <c r="P985" s="1"/>
    </row>
    <row r="986" spans="12:16" ht="15.75" customHeight="1">
      <c r="L986" s="1"/>
      <c r="M986" s="1"/>
      <c r="N986" s="1"/>
      <c r="O986" s="1"/>
      <c r="P986" s="1"/>
    </row>
    <row r="987" spans="12:16" ht="15.75" customHeight="1">
      <c r="L987" s="1"/>
      <c r="M987" s="1"/>
      <c r="N987" s="1"/>
      <c r="O987" s="1"/>
      <c r="P987" s="1"/>
    </row>
    <row r="988" spans="12:16" ht="15.75" customHeight="1">
      <c r="L988" s="1"/>
      <c r="M988" s="1"/>
      <c r="N988" s="1"/>
      <c r="O988" s="1"/>
      <c r="P988" s="1"/>
    </row>
    <row r="989" spans="12:16" ht="15.75" customHeight="1">
      <c r="L989" s="1"/>
      <c r="M989" s="1"/>
      <c r="N989" s="1"/>
      <c r="O989" s="1"/>
      <c r="P989" s="1"/>
    </row>
    <row r="990" spans="12:16" ht="15.75" customHeight="1">
      <c r="L990" s="1"/>
      <c r="M990" s="1"/>
      <c r="N990" s="1"/>
      <c r="O990" s="1"/>
      <c r="P990" s="1"/>
    </row>
    <row r="991" spans="12:16" ht="15.75" customHeight="1">
      <c r="L991" s="1"/>
      <c r="M991" s="1"/>
      <c r="N991" s="1"/>
      <c r="O991" s="1"/>
      <c r="P991" s="1"/>
    </row>
    <row r="992" spans="12:16" ht="15.75" customHeight="1">
      <c r="L992" s="1"/>
      <c r="M992" s="1"/>
      <c r="N992" s="1"/>
      <c r="O992" s="1"/>
      <c r="P992" s="1"/>
    </row>
    <row r="993" spans="12:16" ht="15.75" customHeight="1">
      <c r="L993" s="1"/>
      <c r="M993" s="1"/>
      <c r="N993" s="1"/>
      <c r="O993" s="1"/>
      <c r="P993" s="1"/>
    </row>
    <row r="994" spans="12:16" ht="15.75" customHeight="1">
      <c r="L994" s="1"/>
      <c r="M994" s="1"/>
      <c r="N994" s="1"/>
      <c r="O994" s="1"/>
      <c r="P994" s="1"/>
    </row>
    <row r="995" spans="12:16" ht="15.75" customHeight="1">
      <c r="L995" s="1"/>
      <c r="M995" s="1"/>
      <c r="N995" s="1"/>
      <c r="O995" s="1"/>
      <c r="P995" s="1"/>
    </row>
    <row r="996" spans="12:16" ht="15.75" customHeight="1">
      <c r="L996" s="1"/>
      <c r="M996" s="1"/>
      <c r="N996" s="1"/>
      <c r="O996" s="1"/>
      <c r="P996" s="1"/>
    </row>
    <row r="997" spans="12:16" ht="15.75" customHeight="1">
      <c r="L997" s="1"/>
      <c r="M997" s="1"/>
      <c r="N997" s="1"/>
      <c r="O997" s="1"/>
      <c r="P997" s="1"/>
    </row>
    <row r="998" spans="12:16" ht="15.75" customHeight="1">
      <c r="L998" s="1"/>
      <c r="M998" s="1"/>
      <c r="N998" s="1"/>
      <c r="O998" s="1"/>
      <c r="P998" s="1"/>
    </row>
    <row r="999" spans="12:16" ht="15.75" customHeight="1">
      <c r="L999" s="1"/>
      <c r="M999" s="1"/>
      <c r="N999" s="1"/>
      <c r="O999" s="1"/>
      <c r="P999" s="1"/>
    </row>
    <row r="1000" spans="12:16" ht="15.75" customHeight="1">
      <c r="L1000" s="1"/>
      <c r="M1000" s="1"/>
      <c r="N1000" s="1"/>
      <c r="O1000" s="1"/>
      <c r="P1000" s="1"/>
    </row>
    <row r="1001" spans="12:16" ht="15.75" customHeight="1">
      <c r="L1001" s="1"/>
      <c r="M1001" s="1"/>
      <c r="N1001" s="1"/>
      <c r="O1001" s="1"/>
      <c r="P1001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D52" numberStoredAsText="1"/>
    <ignoredError sqref="F10:G41 F43:G48 G42" formula="1"/>
    <ignoredError sqref="F4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V1000"/>
  <sheetViews>
    <sheetView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R8" sqref="R8:R11"/>
    </sheetView>
  </sheetViews>
  <sheetFormatPr baseColWidth="10" defaultColWidth="14.42578125" defaultRowHeight="15" customHeight="1"/>
  <cols>
    <col min="1" max="1" width="3.42578125" customWidth="1"/>
    <col min="2" max="2" width="4.28515625" customWidth="1"/>
    <col min="3" max="3" width="5.7109375" customWidth="1"/>
    <col min="4" max="4" width="4.7109375" customWidth="1"/>
    <col min="5" max="5" width="62.85546875" customWidth="1"/>
    <col min="6" max="6" width="15.140625" customWidth="1"/>
    <col min="7" max="7" width="14.7109375" customWidth="1"/>
    <col min="8" max="8" width="15.28515625" customWidth="1"/>
    <col min="9" max="9" width="15.42578125" customWidth="1"/>
    <col min="10" max="10" width="14.28515625" customWidth="1"/>
    <col min="11" max="13" width="15.140625" customWidth="1"/>
    <col min="15" max="20" width="15.140625" customWidth="1"/>
  </cols>
  <sheetData>
    <row r="1" spans="1:20">
      <c r="F1" s="1"/>
      <c r="L1" s="1"/>
      <c r="M1" s="1"/>
      <c r="O1" s="1"/>
      <c r="P1" s="1"/>
      <c r="Q1" s="1"/>
      <c r="R1" s="1"/>
      <c r="S1" s="1"/>
      <c r="T1" s="1"/>
    </row>
    <row r="2" spans="1:20">
      <c r="B2" s="313"/>
      <c r="C2" s="314"/>
      <c r="D2" s="1"/>
      <c r="E2" s="315" t="s">
        <v>0</v>
      </c>
      <c r="F2" s="315"/>
      <c r="G2" s="315"/>
      <c r="H2" s="315"/>
      <c r="I2" s="315"/>
      <c r="J2" s="315"/>
      <c r="K2" s="3"/>
      <c r="L2" s="1"/>
      <c r="M2" s="1"/>
      <c r="O2" s="1"/>
      <c r="P2" s="1"/>
      <c r="Q2" s="1"/>
      <c r="R2" s="1"/>
      <c r="S2" s="1"/>
      <c r="T2" s="1"/>
    </row>
    <row r="3" spans="1:20">
      <c r="B3" s="313"/>
      <c r="C3" s="314"/>
      <c r="D3" s="1"/>
      <c r="E3" s="316" t="s">
        <v>106</v>
      </c>
      <c r="F3" s="314"/>
      <c r="G3" s="314"/>
      <c r="H3" s="314"/>
      <c r="I3" s="314"/>
      <c r="J3" s="314"/>
      <c r="K3" s="3"/>
      <c r="L3" s="1"/>
      <c r="M3" s="1"/>
      <c r="O3" s="1"/>
      <c r="P3" s="1"/>
      <c r="Q3" s="1"/>
      <c r="R3" s="1"/>
      <c r="S3" s="1"/>
      <c r="T3" s="1"/>
    </row>
    <row r="4" spans="1:20">
      <c r="B4" s="1"/>
      <c r="C4" s="1"/>
      <c r="D4" s="1"/>
      <c r="E4" s="316" t="s">
        <v>2</v>
      </c>
      <c r="F4" s="314"/>
      <c r="G4" s="314"/>
      <c r="H4" s="314"/>
      <c r="I4" s="314"/>
      <c r="J4" s="314"/>
      <c r="K4" s="1"/>
      <c r="L4" s="1"/>
      <c r="M4" s="1"/>
      <c r="O4" s="1"/>
      <c r="P4" s="1"/>
      <c r="Q4" s="1"/>
      <c r="R4" s="1"/>
      <c r="S4" s="1"/>
      <c r="T4" s="1"/>
    </row>
    <row r="5" spans="1:20" ht="15.75" customHeight="1">
      <c r="B5" s="1"/>
      <c r="C5" s="6"/>
      <c r="D5" s="6"/>
      <c r="E5" s="315" t="s">
        <v>250</v>
      </c>
      <c r="F5" s="314"/>
      <c r="G5" s="314"/>
      <c r="H5" s="314"/>
      <c r="I5" s="314"/>
      <c r="J5" s="314"/>
      <c r="K5" s="1"/>
      <c r="L5" s="1"/>
      <c r="M5" s="1"/>
      <c r="O5" s="45"/>
      <c r="P5" s="45"/>
      <c r="Q5" s="45"/>
      <c r="R5" s="45"/>
      <c r="S5" s="45"/>
      <c r="T5" s="45"/>
    </row>
    <row r="6" spans="1:20" ht="15.75" customHeight="1">
      <c r="A6" s="1"/>
      <c r="B6" s="1"/>
      <c r="C6" s="6"/>
      <c r="D6" s="6"/>
      <c r="E6" s="5"/>
      <c r="F6" s="1"/>
      <c r="G6" s="1"/>
      <c r="H6" s="1"/>
      <c r="I6" s="1"/>
      <c r="J6" s="228"/>
      <c r="K6" s="1"/>
      <c r="L6" s="1"/>
      <c r="M6" s="1"/>
      <c r="O6" s="1"/>
      <c r="P6" s="1"/>
      <c r="Q6" s="1"/>
      <c r="R6" s="1"/>
      <c r="S6" s="1"/>
      <c r="T6" s="1"/>
    </row>
    <row r="7" spans="1:20" ht="15.75" customHeight="1">
      <c r="A7" s="1"/>
      <c r="B7" s="1"/>
      <c r="C7" s="1"/>
      <c r="D7" s="1"/>
      <c r="E7" s="1"/>
      <c r="F7" s="104">
        <f>+F12-F36</f>
        <v>0</v>
      </c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</row>
    <row r="8" spans="1:20" ht="30" customHeight="1">
      <c r="A8" s="1"/>
      <c r="B8" s="317" t="s">
        <v>4</v>
      </c>
      <c r="C8" s="326" t="s">
        <v>107</v>
      </c>
      <c r="D8" s="320" t="s">
        <v>5</v>
      </c>
      <c r="E8" s="327" t="s">
        <v>108</v>
      </c>
      <c r="F8" s="323" t="s">
        <v>232</v>
      </c>
      <c r="G8" s="51" t="s">
        <v>110</v>
      </c>
      <c r="H8" s="53" t="s">
        <v>110</v>
      </c>
      <c r="I8" s="52" t="s">
        <v>112</v>
      </c>
      <c r="J8" s="52" t="s">
        <v>113</v>
      </c>
      <c r="K8" s="52" t="s">
        <v>113</v>
      </c>
      <c r="L8" s="52" t="s">
        <v>115</v>
      </c>
      <c r="M8" s="52" t="s">
        <v>299</v>
      </c>
      <c r="N8" s="443" t="s">
        <v>116</v>
      </c>
      <c r="O8" s="439" t="s">
        <v>115</v>
      </c>
      <c r="P8" s="56" t="s">
        <v>117</v>
      </c>
      <c r="Q8" s="448" t="s">
        <v>116</v>
      </c>
      <c r="R8" s="468" t="s">
        <v>116</v>
      </c>
      <c r="S8" s="229" t="s">
        <v>116</v>
      </c>
      <c r="T8" s="56" t="s">
        <v>116</v>
      </c>
    </row>
    <row r="9" spans="1:20">
      <c r="A9" s="1"/>
      <c r="B9" s="318"/>
      <c r="C9" s="321"/>
      <c r="D9" s="321"/>
      <c r="E9" s="324"/>
      <c r="F9" s="324"/>
      <c r="G9" s="66" t="s">
        <v>300</v>
      </c>
      <c r="H9" s="160" t="s">
        <v>118</v>
      </c>
      <c r="I9" s="59" t="s">
        <v>301</v>
      </c>
      <c r="J9" s="59" t="s">
        <v>302</v>
      </c>
      <c r="K9" s="59" t="s">
        <v>234</v>
      </c>
      <c r="L9" s="59" t="s">
        <v>303</v>
      </c>
      <c r="M9" s="59" t="s">
        <v>304</v>
      </c>
      <c r="N9" s="444" t="s">
        <v>305</v>
      </c>
      <c r="O9" s="440" t="s">
        <v>306</v>
      </c>
      <c r="P9" s="63" t="s">
        <v>138</v>
      </c>
      <c r="Q9" s="449" t="s">
        <v>307</v>
      </c>
      <c r="R9" s="469" t="s">
        <v>308</v>
      </c>
      <c r="S9" s="447" t="s">
        <v>309</v>
      </c>
      <c r="T9" s="63" t="s">
        <v>310</v>
      </c>
    </row>
    <row r="10" spans="1:20">
      <c r="B10" s="318"/>
      <c r="C10" s="321"/>
      <c r="D10" s="321"/>
      <c r="E10" s="324"/>
      <c r="F10" s="324"/>
      <c r="G10" s="66" t="s">
        <v>311</v>
      </c>
      <c r="H10" s="61" t="s">
        <v>139</v>
      </c>
      <c r="I10" s="60" t="s">
        <v>312</v>
      </c>
      <c r="J10" s="60" t="s">
        <v>313</v>
      </c>
      <c r="K10" s="60" t="s">
        <v>314</v>
      </c>
      <c r="L10" s="60" t="s">
        <v>314</v>
      </c>
      <c r="M10" s="60" t="s">
        <v>315</v>
      </c>
      <c r="N10" s="445" t="s">
        <v>316</v>
      </c>
      <c r="O10" s="441"/>
      <c r="P10" s="69"/>
      <c r="Q10" s="450" t="s">
        <v>317</v>
      </c>
      <c r="R10" s="470" t="s">
        <v>318</v>
      </c>
      <c r="S10" s="230" t="s">
        <v>319</v>
      </c>
      <c r="T10" s="69" t="s">
        <v>320</v>
      </c>
    </row>
    <row r="11" spans="1:20" ht="15.75" customHeight="1">
      <c r="B11" s="318"/>
      <c r="C11" s="321"/>
      <c r="D11" s="321"/>
      <c r="E11" s="324"/>
      <c r="F11" s="324"/>
      <c r="G11" s="72" t="s">
        <v>163</v>
      </c>
      <c r="H11" s="74" t="s">
        <v>160</v>
      </c>
      <c r="I11" s="73" t="s">
        <v>163</v>
      </c>
      <c r="J11" s="73" t="s">
        <v>163</v>
      </c>
      <c r="K11" s="73" t="s">
        <v>245</v>
      </c>
      <c r="L11" s="73" t="s">
        <v>163</v>
      </c>
      <c r="M11" s="73" t="s">
        <v>163</v>
      </c>
      <c r="N11" s="446" t="s">
        <v>321</v>
      </c>
      <c r="O11" s="442" t="s">
        <v>170</v>
      </c>
      <c r="P11" s="79" t="s">
        <v>176</v>
      </c>
      <c r="Q11" s="451">
        <v>45281</v>
      </c>
      <c r="R11" s="471">
        <v>45281</v>
      </c>
      <c r="S11" s="231">
        <v>45279</v>
      </c>
      <c r="T11" s="79">
        <v>45279</v>
      </c>
    </row>
    <row r="12" spans="1:20">
      <c r="A12" s="1"/>
      <c r="B12" s="232"/>
      <c r="C12" s="233"/>
      <c r="D12" s="234"/>
      <c r="E12" s="235" t="s">
        <v>178</v>
      </c>
      <c r="F12" s="236">
        <f>+F15+F17+F19+F35+F33+F13</f>
        <v>98344694</v>
      </c>
      <c r="G12" s="237"/>
      <c r="H12" s="96"/>
      <c r="I12" s="97"/>
      <c r="J12" s="96"/>
      <c r="K12" s="96"/>
      <c r="L12" s="238"/>
      <c r="M12" s="239"/>
      <c r="N12" s="239"/>
      <c r="O12" s="239"/>
      <c r="P12" s="239"/>
      <c r="Q12" s="239"/>
      <c r="R12" s="239"/>
      <c r="S12" s="239"/>
      <c r="T12" s="239"/>
    </row>
    <row r="13" spans="1:20" hidden="1">
      <c r="A13" s="14"/>
      <c r="B13" s="22" t="s">
        <v>25</v>
      </c>
      <c r="C13" s="23"/>
      <c r="D13" s="23"/>
      <c r="E13" s="240" t="s">
        <v>213</v>
      </c>
      <c r="F13" s="98">
        <f>+F14</f>
        <v>0</v>
      </c>
      <c r="G13" s="237"/>
      <c r="H13" s="96"/>
      <c r="I13" s="97"/>
      <c r="J13" s="96"/>
      <c r="K13" s="241"/>
      <c r="L13" s="242"/>
      <c r="M13" s="243"/>
      <c r="N13" s="243"/>
      <c r="O13" s="243"/>
      <c r="P13" s="243"/>
      <c r="Q13" s="243"/>
      <c r="R13" s="243"/>
      <c r="S13" s="243"/>
      <c r="T13" s="243"/>
    </row>
    <row r="14" spans="1:20" hidden="1">
      <c r="A14" s="1"/>
      <c r="B14" s="27"/>
      <c r="C14" s="28" t="s">
        <v>85</v>
      </c>
      <c r="D14" s="28"/>
      <c r="E14" s="208" t="s">
        <v>251</v>
      </c>
      <c r="F14" s="105">
        <f>SUM(G14:AT14)</f>
        <v>0</v>
      </c>
      <c r="G14" s="237"/>
      <c r="H14" s="96"/>
      <c r="I14" s="97"/>
      <c r="J14" s="96"/>
      <c r="K14" s="244"/>
      <c r="L14" s="242"/>
      <c r="M14" s="243"/>
      <c r="N14" s="243"/>
      <c r="O14" s="243"/>
      <c r="P14" s="243"/>
      <c r="Q14" s="243"/>
      <c r="R14" s="243"/>
      <c r="S14" s="243"/>
      <c r="T14" s="243"/>
    </row>
    <row r="15" spans="1:20">
      <c r="A15" s="14"/>
      <c r="B15" s="22" t="s">
        <v>33</v>
      </c>
      <c r="C15" s="23" t="s">
        <v>13</v>
      </c>
      <c r="D15" s="23" t="s">
        <v>14</v>
      </c>
      <c r="E15" s="24" t="s">
        <v>34</v>
      </c>
      <c r="F15" s="98">
        <f>+F16</f>
        <v>84684493</v>
      </c>
      <c r="G15" s="237">
        <v>-40000</v>
      </c>
      <c r="H15" s="96">
        <v>13232</v>
      </c>
      <c r="I15" s="238"/>
      <c r="J15" s="245">
        <f t="shared" ref="J15:K15" si="0">+J16</f>
        <v>100000000</v>
      </c>
      <c r="K15" s="241">
        <f t="shared" si="0"/>
        <v>30983</v>
      </c>
      <c r="L15" s="238"/>
      <c r="M15" s="239"/>
      <c r="N15" s="239"/>
      <c r="O15" s="239"/>
      <c r="P15" s="239"/>
      <c r="Q15" s="239"/>
      <c r="R15" s="239"/>
      <c r="S15" s="239"/>
      <c r="T15" s="239"/>
    </row>
    <row r="16" spans="1:20">
      <c r="B16" s="27"/>
      <c r="C16" s="28" t="s">
        <v>27</v>
      </c>
      <c r="D16" s="28" t="s">
        <v>14</v>
      </c>
      <c r="E16" s="29" t="s">
        <v>35</v>
      </c>
      <c r="F16" s="105">
        <f>SUM(G16:AT16)</f>
        <v>84684493</v>
      </c>
      <c r="G16" s="246">
        <v>-40000</v>
      </c>
      <c r="H16" s="96">
        <v>13232</v>
      </c>
      <c r="I16" s="247"/>
      <c r="J16" s="99">
        <v>100000000</v>
      </c>
      <c r="K16" s="244">
        <v>30983</v>
      </c>
      <c r="L16" s="105">
        <v>-10800000</v>
      </c>
      <c r="M16" s="248">
        <v>-1000000</v>
      </c>
      <c r="N16" s="248">
        <v>-5000000</v>
      </c>
      <c r="O16" s="248">
        <v>0</v>
      </c>
      <c r="P16" s="248">
        <v>-14483</v>
      </c>
      <c r="Q16" s="248"/>
      <c r="R16" s="248">
        <v>2098797</v>
      </c>
      <c r="S16" s="248">
        <v>-604036</v>
      </c>
      <c r="T16" s="248"/>
    </row>
    <row r="17" spans="1:20">
      <c r="A17" s="14"/>
      <c r="B17" s="22" t="s">
        <v>42</v>
      </c>
      <c r="C17" s="23" t="s">
        <v>13</v>
      </c>
      <c r="D17" s="23" t="s">
        <v>14</v>
      </c>
      <c r="E17" s="24" t="s">
        <v>43</v>
      </c>
      <c r="F17" s="98">
        <f>+F18</f>
        <v>10677318</v>
      </c>
      <c r="G17" s="237"/>
      <c r="H17" s="96"/>
      <c r="I17" s="97"/>
      <c r="J17" s="96"/>
      <c r="K17" s="96"/>
      <c r="L17" s="238"/>
      <c r="M17" s="239"/>
      <c r="N17" s="239"/>
      <c r="O17" s="239"/>
      <c r="P17" s="239"/>
      <c r="Q17" s="239"/>
      <c r="R17" s="239"/>
      <c r="S17" s="239"/>
      <c r="T17" s="239"/>
    </row>
    <row r="18" spans="1:20">
      <c r="B18" s="27"/>
      <c r="C18" s="28" t="s">
        <v>99</v>
      </c>
      <c r="D18" s="28" t="s">
        <v>14</v>
      </c>
      <c r="E18" s="29" t="s">
        <v>252</v>
      </c>
      <c r="F18" s="105">
        <f>SUM(G18:AT18)</f>
        <v>10677318</v>
      </c>
      <c r="G18" s="246"/>
      <c r="H18" s="99"/>
      <c r="I18" s="102"/>
      <c r="J18" s="99"/>
      <c r="K18" s="99"/>
      <c r="L18" s="247"/>
      <c r="M18" s="248"/>
      <c r="N18" s="248"/>
      <c r="O18" s="248"/>
      <c r="P18" s="248"/>
      <c r="Q18" s="248">
        <v>10677318</v>
      </c>
      <c r="R18" s="248"/>
      <c r="S18" s="248"/>
      <c r="T18" s="248"/>
    </row>
    <row r="19" spans="1:20" hidden="1">
      <c r="A19" s="14"/>
      <c r="B19" s="22" t="s">
        <v>253</v>
      </c>
      <c r="C19" s="23" t="s">
        <v>13</v>
      </c>
      <c r="D19" s="23" t="s">
        <v>14</v>
      </c>
      <c r="E19" s="24" t="s">
        <v>322</v>
      </c>
      <c r="F19" s="98">
        <f>+F20</f>
        <v>0</v>
      </c>
      <c r="G19" s="249"/>
      <c r="H19" s="96"/>
      <c r="I19" s="97"/>
      <c r="J19" s="96"/>
      <c r="K19" s="96"/>
      <c r="L19" s="238"/>
      <c r="M19" s="239"/>
      <c r="N19" s="239"/>
      <c r="O19" s="239"/>
      <c r="P19" s="239"/>
      <c r="Q19" s="239"/>
      <c r="R19" s="239"/>
      <c r="S19" s="239"/>
      <c r="T19" s="239"/>
    </row>
    <row r="20" spans="1:20" hidden="1">
      <c r="B20" s="27"/>
      <c r="C20" s="28" t="s">
        <v>29</v>
      </c>
      <c r="D20" s="28" t="s">
        <v>14</v>
      </c>
      <c r="E20" s="29" t="s">
        <v>182</v>
      </c>
      <c r="F20" s="105">
        <f>SUM(F21:F32)</f>
        <v>0</v>
      </c>
      <c r="G20" s="249"/>
      <c r="H20" s="99"/>
      <c r="I20" s="102"/>
      <c r="J20" s="99"/>
      <c r="K20" s="99"/>
      <c r="L20" s="247"/>
      <c r="M20" s="248"/>
      <c r="N20" s="248"/>
      <c r="O20" s="248"/>
      <c r="P20" s="248"/>
      <c r="Q20" s="248"/>
      <c r="R20" s="248"/>
      <c r="S20" s="248"/>
      <c r="T20" s="248"/>
    </row>
    <row r="21" spans="1:20" ht="15.75" hidden="1" customHeight="1">
      <c r="A21" s="1"/>
      <c r="B21" s="27"/>
      <c r="C21" s="28"/>
      <c r="D21" s="28" t="s">
        <v>255</v>
      </c>
      <c r="E21" s="1" t="s">
        <v>256</v>
      </c>
      <c r="F21" s="105">
        <f t="shared" ref="F21:F25" si="1">SUM(G21:AU21)</f>
        <v>0</v>
      </c>
      <c r="G21" s="250"/>
      <c r="H21" s="99"/>
      <c r="I21" s="102"/>
      <c r="J21" s="99"/>
      <c r="K21" s="99"/>
      <c r="L21" s="247"/>
      <c r="M21" s="248"/>
      <c r="N21" s="248"/>
      <c r="O21" s="248"/>
      <c r="P21" s="248"/>
      <c r="Q21" s="248"/>
      <c r="R21" s="248"/>
      <c r="S21" s="248"/>
      <c r="T21" s="248"/>
    </row>
    <row r="22" spans="1:20" ht="15.75" hidden="1" customHeight="1">
      <c r="A22" s="1"/>
      <c r="B22" s="27"/>
      <c r="C22" s="28"/>
      <c r="D22" s="28" t="s">
        <v>190</v>
      </c>
      <c r="E22" s="29" t="s">
        <v>323</v>
      </c>
      <c r="F22" s="105">
        <f t="shared" si="1"/>
        <v>0</v>
      </c>
      <c r="G22" s="250"/>
      <c r="H22" s="99"/>
      <c r="I22" s="102"/>
      <c r="J22" s="99"/>
      <c r="K22" s="99"/>
      <c r="L22" s="247"/>
      <c r="M22" s="248"/>
      <c r="N22" s="248"/>
      <c r="O22" s="248"/>
      <c r="P22" s="248"/>
      <c r="Q22" s="248"/>
      <c r="R22" s="248"/>
      <c r="S22" s="248"/>
      <c r="T22" s="248"/>
    </row>
    <row r="23" spans="1:20" ht="15.75" hidden="1" customHeight="1">
      <c r="A23" s="1"/>
      <c r="B23" s="27"/>
      <c r="C23" s="28"/>
      <c r="D23" s="251" t="s">
        <v>79</v>
      </c>
      <c r="E23" s="29" t="s">
        <v>324</v>
      </c>
      <c r="F23" s="105">
        <f t="shared" si="1"/>
        <v>0</v>
      </c>
      <c r="G23" s="250"/>
      <c r="H23" s="99"/>
      <c r="I23" s="102"/>
      <c r="J23" s="99"/>
      <c r="K23" s="99"/>
      <c r="L23" s="247"/>
      <c r="M23" s="248"/>
      <c r="N23" s="248"/>
      <c r="O23" s="248"/>
      <c r="P23" s="248"/>
      <c r="Q23" s="248"/>
      <c r="R23" s="248"/>
      <c r="S23" s="248"/>
      <c r="T23" s="248"/>
    </row>
    <row r="24" spans="1:20" ht="15.75" hidden="1" customHeight="1">
      <c r="A24" s="1"/>
      <c r="B24" s="27"/>
      <c r="C24" s="28"/>
      <c r="D24" s="28" t="s">
        <v>192</v>
      </c>
      <c r="E24" s="29" t="s">
        <v>325</v>
      </c>
      <c r="F24" s="105">
        <f t="shared" si="1"/>
        <v>0</v>
      </c>
      <c r="G24" s="246"/>
      <c r="H24" s="99"/>
      <c r="I24" s="102"/>
      <c r="J24" s="99"/>
      <c r="K24" s="99"/>
      <c r="L24" s="247"/>
      <c r="M24" s="248"/>
      <c r="N24" s="248"/>
      <c r="O24" s="248"/>
      <c r="P24" s="248"/>
      <c r="Q24" s="248"/>
      <c r="R24" s="248"/>
      <c r="S24" s="248"/>
      <c r="T24" s="248"/>
    </row>
    <row r="25" spans="1:20" ht="15.75" hidden="1" customHeight="1">
      <c r="A25" s="1"/>
      <c r="B25" s="27"/>
      <c r="C25" s="28"/>
      <c r="D25" s="28" t="s">
        <v>196</v>
      </c>
      <c r="E25" s="29" t="s">
        <v>326</v>
      </c>
      <c r="F25" s="105">
        <f t="shared" si="1"/>
        <v>0</v>
      </c>
      <c r="G25" s="246"/>
      <c r="H25" s="99"/>
      <c r="I25" s="102"/>
      <c r="J25" s="99"/>
      <c r="K25" s="99"/>
      <c r="L25" s="247"/>
      <c r="M25" s="248"/>
      <c r="N25" s="248"/>
      <c r="O25" s="248"/>
      <c r="P25" s="248"/>
      <c r="Q25" s="248"/>
      <c r="R25" s="248"/>
      <c r="S25" s="248"/>
      <c r="T25" s="248"/>
    </row>
    <row r="26" spans="1:20" ht="15.75" hidden="1" customHeight="1">
      <c r="A26" s="1"/>
      <c r="B26" s="27"/>
      <c r="C26" s="28"/>
      <c r="D26" s="252" t="s">
        <v>327</v>
      </c>
      <c r="E26" s="29" t="s">
        <v>328</v>
      </c>
      <c r="F26" s="105">
        <f>SUM(G26:AV26)</f>
        <v>0</v>
      </c>
      <c r="G26" s="246"/>
      <c r="H26" s="99"/>
      <c r="I26" s="102"/>
      <c r="J26" s="99"/>
      <c r="K26" s="99"/>
      <c r="L26" s="247"/>
      <c r="M26" s="248"/>
      <c r="N26" s="248"/>
      <c r="O26" s="248"/>
      <c r="P26" s="248"/>
      <c r="Q26" s="248"/>
      <c r="R26" s="248"/>
      <c r="S26" s="248"/>
      <c r="T26" s="248"/>
    </row>
    <row r="27" spans="1:20" ht="15.75" hidden="1" customHeight="1">
      <c r="A27" s="1" t="s">
        <v>329</v>
      </c>
      <c r="B27" s="27"/>
      <c r="C27" s="28"/>
      <c r="D27" s="28" t="s">
        <v>330</v>
      </c>
      <c r="E27" s="29" t="s">
        <v>331</v>
      </c>
      <c r="F27" s="105">
        <f t="shared" ref="F27:F32" si="2">SUM(G27:AU27)</f>
        <v>0</v>
      </c>
      <c r="G27" s="246"/>
      <c r="H27" s="99"/>
      <c r="I27" s="102"/>
      <c r="J27" s="99"/>
      <c r="K27" s="99"/>
      <c r="L27" s="247"/>
      <c r="M27" s="248"/>
      <c r="N27" s="248"/>
      <c r="O27" s="248"/>
      <c r="P27" s="248"/>
      <c r="Q27" s="248"/>
      <c r="R27" s="248"/>
      <c r="S27" s="248"/>
      <c r="T27" s="248"/>
    </row>
    <row r="28" spans="1:20" ht="15.75" hidden="1" customHeight="1">
      <c r="B28" s="27"/>
      <c r="C28" s="28"/>
      <c r="D28" s="252" t="s">
        <v>332</v>
      </c>
      <c r="E28" s="29" t="s">
        <v>333</v>
      </c>
      <c r="F28" s="105">
        <f t="shared" si="2"/>
        <v>0</v>
      </c>
      <c r="G28" s="246"/>
      <c r="H28" s="99"/>
      <c r="I28" s="102"/>
      <c r="J28" s="99"/>
      <c r="K28" s="99"/>
      <c r="L28" s="247"/>
      <c r="M28" s="248"/>
      <c r="N28" s="248"/>
      <c r="O28" s="248"/>
      <c r="P28" s="248"/>
      <c r="Q28" s="248"/>
      <c r="R28" s="248"/>
      <c r="S28" s="248"/>
      <c r="T28" s="248"/>
    </row>
    <row r="29" spans="1:20" ht="15.75" hidden="1" customHeight="1">
      <c r="A29" s="1"/>
      <c r="B29" s="27"/>
      <c r="C29" s="28"/>
      <c r="D29" s="28" t="s">
        <v>334</v>
      </c>
      <c r="E29" s="29" t="s">
        <v>335</v>
      </c>
      <c r="F29" s="105">
        <f t="shared" si="2"/>
        <v>0</v>
      </c>
      <c r="G29" s="246"/>
      <c r="H29" s="99"/>
      <c r="I29" s="102"/>
      <c r="J29" s="99"/>
      <c r="K29" s="99"/>
      <c r="L29" s="247"/>
      <c r="M29" s="248"/>
      <c r="N29" s="248"/>
      <c r="O29" s="248"/>
      <c r="P29" s="248"/>
      <c r="Q29" s="248"/>
      <c r="R29" s="248"/>
      <c r="S29" s="248"/>
      <c r="T29" s="248"/>
    </row>
    <row r="30" spans="1:20" ht="15.75" hidden="1" customHeight="1">
      <c r="A30" s="1"/>
      <c r="B30" s="27"/>
      <c r="C30" s="28"/>
      <c r="D30" s="28" t="s">
        <v>336</v>
      </c>
      <c r="E30" s="29" t="s">
        <v>337</v>
      </c>
      <c r="F30" s="105">
        <f t="shared" si="2"/>
        <v>0</v>
      </c>
      <c r="G30" s="246"/>
      <c r="H30" s="99"/>
      <c r="I30" s="102"/>
      <c r="J30" s="99"/>
      <c r="K30" s="99"/>
      <c r="L30" s="247"/>
      <c r="M30" s="248"/>
      <c r="N30" s="248"/>
      <c r="O30" s="248"/>
      <c r="P30" s="248"/>
      <c r="Q30" s="248"/>
      <c r="R30" s="248"/>
      <c r="S30" s="248"/>
      <c r="T30" s="248"/>
    </row>
    <row r="31" spans="1:20" ht="15.75" hidden="1" customHeight="1">
      <c r="A31" s="1"/>
      <c r="B31" s="27"/>
      <c r="C31" s="28"/>
      <c r="D31" s="252" t="s">
        <v>338</v>
      </c>
      <c r="E31" s="29" t="s">
        <v>339</v>
      </c>
      <c r="F31" s="105">
        <f t="shared" si="2"/>
        <v>0</v>
      </c>
      <c r="G31" s="246"/>
      <c r="H31" s="99"/>
      <c r="I31" s="102"/>
      <c r="J31" s="99"/>
      <c r="K31" s="99"/>
      <c r="L31" s="247"/>
      <c r="M31" s="248"/>
      <c r="N31" s="248"/>
      <c r="O31" s="248"/>
      <c r="P31" s="248"/>
      <c r="Q31" s="248"/>
      <c r="R31" s="248"/>
      <c r="S31" s="248"/>
      <c r="T31" s="248"/>
    </row>
    <row r="32" spans="1:20" ht="15.75" hidden="1" customHeight="1">
      <c r="A32" s="1"/>
      <c r="B32" s="27"/>
      <c r="C32" s="28"/>
      <c r="D32" s="252" t="s">
        <v>257</v>
      </c>
      <c r="E32" s="29" t="s">
        <v>258</v>
      </c>
      <c r="F32" s="105">
        <f t="shared" si="2"/>
        <v>0</v>
      </c>
      <c r="G32" s="249"/>
      <c r="H32" s="99"/>
      <c r="I32" s="102"/>
      <c r="J32" s="99"/>
      <c r="K32" s="99"/>
      <c r="L32" s="247"/>
      <c r="M32" s="248"/>
      <c r="N32" s="248"/>
      <c r="O32" s="248"/>
      <c r="P32" s="248"/>
      <c r="Q32" s="248"/>
      <c r="R32" s="248"/>
      <c r="S32" s="248"/>
      <c r="T32" s="248"/>
    </row>
    <row r="33" spans="1:20" ht="15.75" customHeight="1">
      <c r="A33" s="14"/>
      <c r="B33" s="22" t="s">
        <v>259</v>
      </c>
      <c r="C33" s="23"/>
      <c r="D33" s="23"/>
      <c r="E33" s="24" t="s">
        <v>340</v>
      </c>
      <c r="F33" s="98">
        <f>+F34</f>
        <v>0</v>
      </c>
      <c r="G33" s="237"/>
      <c r="H33" s="96"/>
      <c r="I33" s="97"/>
      <c r="J33" s="96"/>
      <c r="K33" s="96"/>
      <c r="L33" s="238"/>
      <c r="M33" s="239"/>
      <c r="N33" s="239"/>
      <c r="O33" s="239"/>
      <c r="P33" s="239"/>
      <c r="Q33" s="239"/>
      <c r="R33" s="239"/>
      <c r="S33" s="239"/>
      <c r="T33" s="239"/>
    </row>
    <row r="34" spans="1:20" ht="15.75" customHeight="1">
      <c r="A34" s="1"/>
      <c r="B34" s="27"/>
      <c r="C34" s="28" t="s">
        <v>16</v>
      </c>
      <c r="D34" s="28"/>
      <c r="E34" s="29" t="s">
        <v>341</v>
      </c>
      <c r="F34" s="105">
        <f>SUM(G34:AU34)</f>
        <v>0</v>
      </c>
      <c r="G34" s="246"/>
      <c r="H34" s="99"/>
      <c r="I34" s="102"/>
      <c r="J34" s="99"/>
      <c r="K34" s="99"/>
      <c r="L34" s="247"/>
      <c r="M34" s="248"/>
      <c r="N34" s="248"/>
      <c r="O34" s="248"/>
      <c r="P34" s="248"/>
      <c r="Q34" s="248"/>
      <c r="R34" s="248"/>
      <c r="S34" s="248"/>
      <c r="T34" s="248"/>
    </row>
    <row r="35" spans="1:20" ht="15.75" customHeight="1">
      <c r="A35" s="14"/>
      <c r="B35" s="22" t="s">
        <v>46</v>
      </c>
      <c r="C35" s="23" t="s">
        <v>13</v>
      </c>
      <c r="D35" s="23" t="s">
        <v>14</v>
      </c>
      <c r="E35" s="24" t="s">
        <v>47</v>
      </c>
      <c r="F35" s="98">
        <f>SUM(G35:AV35)</f>
        <v>2982883</v>
      </c>
      <c r="G35" s="237"/>
      <c r="H35" s="96">
        <v>4963</v>
      </c>
      <c r="I35" s="97"/>
      <c r="J35" s="96"/>
      <c r="K35" s="96"/>
      <c r="L35" s="238"/>
      <c r="M35" s="239"/>
      <c r="N35" s="239"/>
      <c r="O35" s="239"/>
      <c r="P35" s="239"/>
      <c r="Q35" s="239"/>
      <c r="R35" s="239"/>
      <c r="S35" s="239"/>
      <c r="T35" s="239">
        <v>2977920</v>
      </c>
    </row>
    <row r="36" spans="1:20" ht="15.75" customHeight="1">
      <c r="A36" s="1"/>
      <c r="B36" s="253"/>
      <c r="C36" s="254"/>
      <c r="D36" s="255"/>
      <c r="E36" s="256" t="s">
        <v>184</v>
      </c>
      <c r="F36" s="257">
        <f>+F37+F47+F56+F68+F70+F52+F45+F49</f>
        <v>98344694</v>
      </c>
      <c r="G36" s="246"/>
      <c r="H36" s="99"/>
      <c r="I36" s="102"/>
      <c r="J36" s="99"/>
      <c r="K36" s="99"/>
      <c r="L36" s="247"/>
      <c r="M36" s="248"/>
      <c r="N36" s="248"/>
      <c r="O36" s="248"/>
      <c r="P36" s="248"/>
      <c r="Q36" s="248"/>
      <c r="R36" s="248"/>
      <c r="S36" s="248"/>
      <c r="T36" s="248"/>
    </row>
    <row r="37" spans="1:20" ht="15.75" customHeight="1">
      <c r="A37" s="14"/>
      <c r="B37" s="22" t="s">
        <v>55</v>
      </c>
      <c r="C37" s="23" t="s">
        <v>13</v>
      </c>
      <c r="D37" s="23" t="s">
        <v>14</v>
      </c>
      <c r="E37" s="24" t="s">
        <v>15</v>
      </c>
      <c r="F37" s="98">
        <f>+F38+F42</f>
        <v>16500</v>
      </c>
      <c r="G37" s="237"/>
      <c r="H37" s="96"/>
      <c r="I37" s="97"/>
      <c r="J37" s="99"/>
      <c r="K37" s="96">
        <f>+K42</f>
        <v>30983</v>
      </c>
      <c r="L37" s="238"/>
      <c r="M37" s="239"/>
      <c r="N37" s="239"/>
      <c r="O37" s="239"/>
      <c r="P37" s="239"/>
      <c r="Q37" s="239"/>
      <c r="R37" s="239"/>
      <c r="S37" s="239"/>
      <c r="T37" s="239"/>
    </row>
    <row r="38" spans="1:20" ht="15.75" customHeight="1">
      <c r="B38" s="27"/>
      <c r="C38" s="28" t="s">
        <v>29</v>
      </c>
      <c r="D38" s="28" t="s">
        <v>14</v>
      </c>
      <c r="E38" s="29" t="s">
        <v>262</v>
      </c>
      <c r="F38" s="105">
        <f>SUM(F39:F41)</f>
        <v>0</v>
      </c>
      <c r="G38" s="246"/>
      <c r="H38" s="99"/>
      <c r="I38" s="102"/>
      <c r="J38" s="99"/>
      <c r="K38" s="99"/>
      <c r="L38" s="247"/>
      <c r="M38" s="248"/>
      <c r="N38" s="248"/>
      <c r="O38" s="248"/>
      <c r="P38" s="248"/>
      <c r="Q38" s="248"/>
      <c r="R38" s="248"/>
      <c r="S38" s="248"/>
      <c r="T38" s="248"/>
    </row>
    <row r="39" spans="1:20" ht="15.75" hidden="1" customHeight="1">
      <c r="A39" s="1"/>
      <c r="B39" s="27"/>
      <c r="C39" s="28"/>
      <c r="D39" s="28" t="s">
        <v>263</v>
      </c>
      <c r="E39" s="29" t="s">
        <v>264</v>
      </c>
      <c r="F39" s="105">
        <f t="shared" ref="F39:F41" si="3">SUM(G39:AU39)</f>
        <v>0</v>
      </c>
      <c r="G39" s="246"/>
      <c r="H39" s="99"/>
      <c r="I39" s="102"/>
      <c r="J39" s="99"/>
      <c r="K39" s="99"/>
      <c r="L39" s="247"/>
      <c r="M39" s="248"/>
      <c r="N39" s="248"/>
      <c r="O39" s="248"/>
      <c r="P39" s="248"/>
      <c r="Q39" s="248"/>
      <c r="R39" s="248"/>
      <c r="S39" s="248"/>
      <c r="T39" s="248"/>
    </row>
    <row r="40" spans="1:20" ht="15.75" hidden="1" customHeight="1">
      <c r="B40" s="27"/>
      <c r="C40" s="28"/>
      <c r="D40" s="28" t="s">
        <v>265</v>
      </c>
      <c r="E40" s="29" t="s">
        <v>342</v>
      </c>
      <c r="F40" s="105">
        <f t="shared" si="3"/>
        <v>0</v>
      </c>
      <c r="G40" s="246"/>
      <c r="H40" s="99"/>
      <c r="I40" s="102"/>
      <c r="J40" s="99"/>
      <c r="K40" s="99"/>
      <c r="L40" s="247"/>
      <c r="M40" s="248"/>
      <c r="N40" s="248"/>
      <c r="O40" s="248"/>
      <c r="P40" s="248"/>
      <c r="Q40" s="248"/>
      <c r="R40" s="248"/>
      <c r="S40" s="248"/>
      <c r="T40" s="248"/>
    </row>
    <row r="41" spans="1:20" ht="15.75" hidden="1" customHeight="1">
      <c r="A41" s="1"/>
      <c r="B41" s="27"/>
      <c r="C41" s="28"/>
      <c r="D41" s="28" t="s">
        <v>204</v>
      </c>
      <c r="E41" s="29" t="s">
        <v>343</v>
      </c>
      <c r="F41" s="105">
        <f t="shared" si="3"/>
        <v>0</v>
      </c>
      <c r="G41" s="246"/>
      <c r="H41" s="99"/>
      <c r="I41" s="102"/>
      <c r="J41" s="99"/>
      <c r="K41" s="99"/>
      <c r="L41" s="247"/>
      <c r="M41" s="248"/>
      <c r="N41" s="248"/>
      <c r="O41" s="248"/>
      <c r="P41" s="248"/>
      <c r="Q41" s="248"/>
      <c r="R41" s="248"/>
      <c r="S41" s="248"/>
      <c r="T41" s="248"/>
    </row>
    <row r="42" spans="1:20" ht="18" customHeight="1">
      <c r="B42" s="27"/>
      <c r="C42" s="28" t="s">
        <v>36</v>
      </c>
      <c r="D42" s="28" t="s">
        <v>14</v>
      </c>
      <c r="E42" s="29" t="s">
        <v>62</v>
      </c>
      <c r="F42" s="105">
        <f>+F44+F43</f>
        <v>16500</v>
      </c>
      <c r="G42" s="246"/>
      <c r="H42" s="99"/>
      <c r="I42" s="102"/>
      <c r="J42" s="99"/>
      <c r="K42" s="99">
        <f>+K43</f>
        <v>30983</v>
      </c>
      <c r="L42" s="247"/>
      <c r="M42" s="248"/>
      <c r="N42" s="248"/>
      <c r="O42" s="248"/>
      <c r="P42" s="248"/>
      <c r="Q42" s="248"/>
      <c r="R42" s="248"/>
      <c r="S42" s="248"/>
      <c r="T42" s="248"/>
    </row>
    <row r="43" spans="1:20" ht="15.75" customHeight="1">
      <c r="A43" s="1"/>
      <c r="B43" s="27"/>
      <c r="C43" s="28"/>
      <c r="D43" s="28" t="s">
        <v>344</v>
      </c>
      <c r="E43" s="29" t="s">
        <v>268</v>
      </c>
      <c r="F43" s="105">
        <f t="shared" ref="F43:F44" si="4">SUM(G43:AU43)</f>
        <v>30983</v>
      </c>
      <c r="G43" s="246"/>
      <c r="H43" s="99"/>
      <c r="I43" s="102"/>
      <c r="J43" s="99"/>
      <c r="K43" s="99">
        <v>30983</v>
      </c>
      <c r="L43" s="247"/>
      <c r="M43" s="248"/>
      <c r="N43" s="248"/>
      <c r="O43" s="248"/>
      <c r="P43" s="248"/>
      <c r="Q43" s="248"/>
      <c r="R43" s="248"/>
      <c r="S43" s="248"/>
      <c r="T43" s="248"/>
    </row>
    <row r="44" spans="1:20" ht="15.75" customHeight="1">
      <c r="B44" s="27"/>
      <c r="C44" s="28"/>
      <c r="D44" s="28" t="s">
        <v>269</v>
      </c>
      <c r="E44" s="29" t="s">
        <v>270</v>
      </c>
      <c r="F44" s="105">
        <f t="shared" si="4"/>
        <v>-14483</v>
      </c>
      <c r="G44" s="246"/>
      <c r="H44" s="99"/>
      <c r="I44" s="102"/>
      <c r="J44" s="99"/>
      <c r="K44" s="99"/>
      <c r="L44" s="247"/>
      <c r="M44" s="248"/>
      <c r="N44" s="248"/>
      <c r="O44" s="248"/>
      <c r="P44" s="248">
        <v>-14483</v>
      </c>
      <c r="Q44" s="248"/>
      <c r="R44" s="248"/>
      <c r="S44" s="248"/>
      <c r="T44" s="248"/>
    </row>
    <row r="45" spans="1:20" ht="15.75" customHeight="1">
      <c r="A45" s="14"/>
      <c r="B45" s="22" t="s">
        <v>83</v>
      </c>
      <c r="C45" s="23" t="s">
        <v>13</v>
      </c>
      <c r="D45" s="23" t="s">
        <v>14</v>
      </c>
      <c r="E45" s="24" t="s">
        <v>345</v>
      </c>
      <c r="F45" s="98">
        <f>+F46</f>
        <v>13655238</v>
      </c>
      <c r="G45" s="237"/>
      <c r="H45" s="96"/>
      <c r="I45" s="97"/>
      <c r="J45" s="96"/>
      <c r="K45" s="96"/>
      <c r="L45" s="238"/>
      <c r="M45" s="239"/>
      <c r="N45" s="239"/>
      <c r="O45" s="239"/>
      <c r="P45" s="239"/>
      <c r="Q45" s="239"/>
      <c r="R45" s="239"/>
      <c r="S45" s="239"/>
      <c r="T45" s="239"/>
    </row>
    <row r="46" spans="1:20" ht="15.75" customHeight="1">
      <c r="A46" s="1"/>
      <c r="B46" s="27"/>
      <c r="C46" s="28" t="s">
        <v>85</v>
      </c>
      <c r="D46" s="28"/>
      <c r="E46" s="29" t="s">
        <v>86</v>
      </c>
      <c r="F46" s="105">
        <f>SUM(G46:AU46)</f>
        <v>13655238</v>
      </c>
      <c r="G46" s="246"/>
      <c r="H46" s="99"/>
      <c r="I46" s="102"/>
      <c r="J46" s="99"/>
      <c r="K46" s="99"/>
      <c r="L46" s="247"/>
      <c r="M46" s="248"/>
      <c r="N46" s="248"/>
      <c r="O46" s="248"/>
      <c r="P46" s="248"/>
      <c r="Q46" s="248">
        <v>10677318</v>
      </c>
      <c r="R46" s="248"/>
      <c r="S46" s="248"/>
      <c r="T46" s="248">
        <v>2977920</v>
      </c>
    </row>
    <row r="47" spans="1:20" ht="15.75" customHeight="1">
      <c r="A47" s="14"/>
      <c r="B47" s="22" t="s">
        <v>273</v>
      </c>
      <c r="C47" s="23" t="s">
        <v>13</v>
      </c>
      <c r="D47" s="23" t="s">
        <v>14</v>
      </c>
      <c r="E47" s="24" t="s">
        <v>346</v>
      </c>
      <c r="F47" s="98">
        <f>+F48</f>
        <v>0</v>
      </c>
      <c r="G47" s="237"/>
      <c r="H47" s="96"/>
      <c r="I47" s="97"/>
      <c r="J47" s="96"/>
      <c r="K47" s="96"/>
      <c r="L47" s="238"/>
      <c r="M47" s="239"/>
      <c r="N47" s="239"/>
      <c r="O47" s="239"/>
      <c r="P47" s="239"/>
      <c r="Q47" s="239"/>
      <c r="R47" s="239"/>
      <c r="S47" s="239"/>
      <c r="T47" s="239"/>
    </row>
    <row r="48" spans="1:20" ht="15.75" customHeight="1">
      <c r="A48" s="1"/>
      <c r="B48" s="27"/>
      <c r="C48" s="28" t="s">
        <v>56</v>
      </c>
      <c r="D48" s="28"/>
      <c r="E48" s="29" t="s">
        <v>347</v>
      </c>
      <c r="F48" s="105">
        <v>0</v>
      </c>
      <c r="G48" s="246"/>
      <c r="H48" s="99"/>
      <c r="I48" s="102"/>
      <c r="J48" s="99"/>
      <c r="K48" s="99"/>
      <c r="L48" s="247"/>
      <c r="M48" s="248"/>
      <c r="N48" s="248"/>
      <c r="O48" s="248"/>
      <c r="P48" s="248"/>
      <c r="Q48" s="248"/>
      <c r="R48" s="248"/>
      <c r="S48" s="248"/>
      <c r="T48" s="248"/>
    </row>
    <row r="49" spans="1:22" ht="15.75" hidden="1" customHeight="1">
      <c r="A49" s="14"/>
      <c r="B49" s="22" t="s">
        <v>348</v>
      </c>
      <c r="C49" s="23"/>
      <c r="D49" s="23"/>
      <c r="E49" s="24" t="s">
        <v>349</v>
      </c>
      <c r="F49" s="98">
        <f>+F50</f>
        <v>0</v>
      </c>
      <c r="G49" s="249"/>
      <c r="H49" s="96"/>
      <c r="I49" s="97"/>
      <c r="J49" s="96"/>
      <c r="K49" s="96"/>
      <c r="L49" s="238"/>
      <c r="M49" s="239"/>
      <c r="N49" s="239"/>
      <c r="O49" s="239"/>
      <c r="P49" s="239"/>
      <c r="Q49" s="239"/>
      <c r="R49" s="239"/>
      <c r="S49" s="239"/>
      <c r="T49" s="239"/>
    </row>
    <row r="50" spans="1:22" ht="15.75" hidden="1" customHeight="1">
      <c r="A50" s="1"/>
      <c r="B50" s="22"/>
      <c r="C50" s="28" t="s">
        <v>38</v>
      </c>
      <c r="D50" s="28"/>
      <c r="E50" s="29" t="s">
        <v>258</v>
      </c>
      <c r="F50" s="105">
        <f t="shared" ref="F50:F51" si="5">SUM(G50:AU50)</f>
        <v>0</v>
      </c>
      <c r="G50" s="249"/>
      <c r="H50" s="99"/>
      <c r="I50" s="102"/>
      <c r="J50" s="99"/>
      <c r="K50" s="99"/>
      <c r="L50" s="247"/>
      <c r="M50" s="248"/>
      <c r="N50" s="248"/>
      <c r="O50" s="248"/>
      <c r="P50" s="248"/>
      <c r="Q50" s="248"/>
      <c r="R50" s="248"/>
      <c r="S50" s="248"/>
      <c r="T50" s="248"/>
    </row>
    <row r="51" spans="1:22" ht="15.75" hidden="1" customHeight="1">
      <c r="B51" s="27"/>
      <c r="C51" s="28" t="s">
        <v>27</v>
      </c>
      <c r="D51" s="28" t="s">
        <v>14</v>
      </c>
      <c r="E51" s="29" t="s">
        <v>347</v>
      </c>
      <c r="F51" s="105">
        <f t="shared" si="5"/>
        <v>0</v>
      </c>
      <c r="G51" s="246"/>
      <c r="H51" s="99"/>
      <c r="I51" s="102"/>
      <c r="J51" s="99"/>
      <c r="K51" s="99"/>
      <c r="L51" s="247"/>
      <c r="M51" s="248"/>
      <c r="N51" s="248"/>
      <c r="O51" s="248"/>
      <c r="P51" s="248"/>
      <c r="Q51" s="248"/>
      <c r="R51" s="248"/>
      <c r="S51" s="248"/>
      <c r="T51" s="248"/>
    </row>
    <row r="52" spans="1:22" ht="15.75" customHeight="1">
      <c r="A52" s="14"/>
      <c r="B52" s="22" t="s">
        <v>276</v>
      </c>
      <c r="C52" s="23"/>
      <c r="D52" s="23"/>
      <c r="E52" s="24" t="s">
        <v>350</v>
      </c>
      <c r="F52" s="98">
        <f>+F53</f>
        <v>-604036</v>
      </c>
      <c r="G52" s="237"/>
      <c r="H52" s="96"/>
      <c r="I52" s="97"/>
      <c r="J52" s="96"/>
      <c r="K52" s="96"/>
      <c r="L52" s="238"/>
      <c r="M52" s="239"/>
      <c r="N52" s="239"/>
      <c r="O52" s="239"/>
      <c r="P52" s="239"/>
      <c r="Q52" s="239"/>
      <c r="R52" s="239"/>
      <c r="S52" s="239"/>
      <c r="T52" s="239"/>
    </row>
    <row r="53" spans="1:22" ht="15.75" customHeight="1">
      <c r="A53" s="1"/>
      <c r="B53" s="27"/>
      <c r="C53" s="28" t="s">
        <v>90</v>
      </c>
      <c r="D53" s="28"/>
      <c r="E53" s="29" t="s">
        <v>252</v>
      </c>
      <c r="F53" s="105">
        <f>+F54+F55</f>
        <v>-604036</v>
      </c>
      <c r="G53" s="246"/>
      <c r="H53" s="99"/>
      <c r="I53" s="102"/>
      <c r="J53" s="99"/>
      <c r="K53" s="99"/>
      <c r="L53" s="247"/>
      <c r="M53" s="248"/>
      <c r="N53" s="248"/>
      <c r="O53" s="248"/>
      <c r="P53" s="248"/>
      <c r="Q53" s="248"/>
      <c r="R53" s="248"/>
      <c r="S53" s="248"/>
      <c r="T53" s="248"/>
    </row>
    <row r="54" spans="1:22" ht="15.75" customHeight="1">
      <c r="A54" s="1"/>
      <c r="B54" s="27"/>
      <c r="C54" s="28"/>
      <c r="D54" s="28" t="s">
        <v>75</v>
      </c>
      <c r="E54" s="29" t="s">
        <v>351</v>
      </c>
      <c r="F54" s="105">
        <f t="shared" ref="F54:F55" si="6">SUM(G54:AT54)</f>
        <v>-604036</v>
      </c>
      <c r="G54" s="246"/>
      <c r="H54" s="99"/>
      <c r="I54" s="102"/>
      <c r="J54" s="99"/>
      <c r="K54" s="99"/>
      <c r="L54" s="247"/>
      <c r="M54" s="248"/>
      <c r="N54" s="248"/>
      <c r="O54" s="248"/>
      <c r="P54" s="248"/>
      <c r="Q54" s="248"/>
      <c r="R54" s="248"/>
      <c r="S54" s="248">
        <v>-604036</v>
      </c>
      <c r="T54" s="248"/>
    </row>
    <row r="55" spans="1:22" ht="15.75" customHeight="1">
      <c r="A55" s="1"/>
      <c r="B55" s="27"/>
      <c r="C55" s="28"/>
      <c r="D55" s="28" t="s">
        <v>77</v>
      </c>
      <c r="E55" s="29" t="s">
        <v>280</v>
      </c>
      <c r="F55" s="105">
        <f t="shared" si="6"/>
        <v>0</v>
      </c>
      <c r="G55" s="246"/>
      <c r="H55" s="99"/>
      <c r="I55" s="102"/>
      <c r="J55" s="99"/>
      <c r="K55" s="99"/>
      <c r="L55" s="247"/>
      <c r="M55" s="248"/>
      <c r="N55" s="248"/>
      <c r="O55" s="248"/>
      <c r="P55" s="248"/>
      <c r="Q55" s="248"/>
      <c r="R55" s="248"/>
      <c r="S55" s="248"/>
      <c r="T55" s="248"/>
    </row>
    <row r="56" spans="1:22" ht="15.75" customHeight="1">
      <c r="A56" s="14"/>
      <c r="B56" s="22" t="s">
        <v>228</v>
      </c>
      <c r="C56" s="23" t="s">
        <v>13</v>
      </c>
      <c r="D56" s="23" t="s">
        <v>14</v>
      </c>
      <c r="E56" s="24" t="s">
        <v>229</v>
      </c>
      <c r="F56" s="98">
        <f>+F60+F57</f>
        <v>85258797</v>
      </c>
      <c r="G56" s="246">
        <v>-40000</v>
      </c>
      <c r="H56" s="179"/>
      <c r="I56" s="247"/>
      <c r="J56" s="96"/>
      <c r="K56" s="96"/>
      <c r="L56" s="238"/>
      <c r="M56" s="239"/>
      <c r="N56" s="239"/>
      <c r="O56" s="239"/>
      <c r="P56" s="239"/>
      <c r="Q56" s="239"/>
      <c r="R56" s="239"/>
      <c r="S56" s="239"/>
      <c r="T56" s="239"/>
    </row>
    <row r="57" spans="1:22" ht="15.75" hidden="1" customHeight="1">
      <c r="A57" s="1"/>
      <c r="B57" s="27"/>
      <c r="C57" s="28" t="s">
        <v>16</v>
      </c>
      <c r="D57" s="28"/>
      <c r="E57" s="29" t="s">
        <v>262</v>
      </c>
      <c r="F57" s="105">
        <f>+F58+F59</f>
        <v>0</v>
      </c>
      <c r="G57" s="246"/>
      <c r="H57" s="106"/>
      <c r="I57" s="102"/>
      <c r="J57" s="99"/>
      <c r="K57" s="99"/>
      <c r="L57" s="247"/>
      <c r="M57" s="248"/>
      <c r="N57" s="248"/>
      <c r="O57" s="248"/>
      <c r="P57" s="248"/>
      <c r="Q57" s="248"/>
      <c r="R57" s="248"/>
      <c r="S57" s="248"/>
      <c r="T57" s="248"/>
    </row>
    <row r="58" spans="1:22" ht="15.75" hidden="1" customHeight="1">
      <c r="A58" s="1"/>
      <c r="B58" s="27"/>
      <c r="C58" s="28"/>
      <c r="D58" s="28" t="s">
        <v>282</v>
      </c>
      <c r="E58" s="29" t="s">
        <v>283</v>
      </c>
      <c r="F58" s="105">
        <f t="shared" ref="F58:F59" si="7">SUM(G58:AU58)</f>
        <v>0</v>
      </c>
      <c r="G58" s="246"/>
      <c r="H58" s="106"/>
      <c r="I58" s="102"/>
      <c r="J58" s="99"/>
      <c r="K58" s="99"/>
      <c r="L58" s="247"/>
      <c r="M58" s="248"/>
      <c r="N58" s="248"/>
      <c r="O58" s="248"/>
      <c r="P58" s="248"/>
      <c r="Q58" s="248"/>
      <c r="R58" s="248"/>
      <c r="S58" s="248"/>
      <c r="T58" s="248"/>
    </row>
    <row r="59" spans="1:22" ht="15.75" hidden="1" customHeight="1">
      <c r="A59" s="1"/>
      <c r="B59" s="27"/>
      <c r="C59" s="28"/>
      <c r="D59" s="251" t="s">
        <v>284</v>
      </c>
      <c r="E59" s="29" t="s">
        <v>352</v>
      </c>
      <c r="F59" s="105">
        <f t="shared" si="7"/>
        <v>0</v>
      </c>
      <c r="G59" s="246"/>
      <c r="H59" s="106"/>
      <c r="I59" s="102"/>
      <c r="J59" s="99"/>
      <c r="K59" s="99"/>
      <c r="L59" s="247"/>
      <c r="M59" s="248"/>
      <c r="N59" s="248"/>
      <c r="O59" s="248"/>
      <c r="P59" s="248"/>
      <c r="Q59" s="248"/>
      <c r="R59" s="248"/>
      <c r="S59" s="248"/>
      <c r="T59" s="248"/>
    </row>
    <row r="60" spans="1:22" ht="15.75" customHeight="1">
      <c r="B60" s="27"/>
      <c r="C60" s="28" t="s">
        <v>36</v>
      </c>
      <c r="D60" s="28" t="s">
        <v>14</v>
      </c>
      <c r="E60" s="29" t="s">
        <v>62</v>
      </c>
      <c r="F60" s="105">
        <f>SUM(F61:F67)</f>
        <v>85258797</v>
      </c>
      <c r="G60" s="246">
        <v>-40000</v>
      </c>
      <c r="H60" s="106"/>
      <c r="I60" s="247"/>
      <c r="J60" s="99"/>
      <c r="K60" s="99"/>
      <c r="L60" s="247"/>
      <c r="M60" s="248"/>
      <c r="N60" s="248"/>
      <c r="O60" s="248"/>
      <c r="P60" s="248"/>
      <c r="Q60" s="248"/>
      <c r="R60" s="248"/>
      <c r="S60" s="248"/>
      <c r="T60" s="248"/>
    </row>
    <row r="61" spans="1:22" ht="15.75" customHeight="1">
      <c r="A61" s="1"/>
      <c r="B61" s="27"/>
      <c r="C61" s="29"/>
      <c r="D61" s="28" t="s">
        <v>288</v>
      </c>
      <c r="E61" s="28" t="s">
        <v>289</v>
      </c>
      <c r="F61" s="104">
        <f t="shared" ref="F61:F67" si="8">SUM(G61:AT61)</f>
        <v>59300000</v>
      </c>
      <c r="G61" s="246"/>
      <c r="H61" s="106"/>
      <c r="I61" s="247"/>
      <c r="J61" s="99">
        <v>65000000</v>
      </c>
      <c r="K61" s="99"/>
      <c r="L61" s="247">
        <v>-5700000</v>
      </c>
      <c r="M61" s="248"/>
      <c r="N61" s="248"/>
      <c r="O61" s="248"/>
      <c r="P61" s="248"/>
      <c r="Q61" s="248"/>
      <c r="R61" s="248"/>
      <c r="S61" s="248"/>
      <c r="T61" s="248"/>
    </row>
    <row r="62" spans="1:22" ht="15.75" customHeight="1">
      <c r="A62" s="1"/>
      <c r="B62" s="27"/>
      <c r="C62" s="29"/>
      <c r="D62" s="28" t="s">
        <v>204</v>
      </c>
      <c r="E62" s="28" t="s">
        <v>290</v>
      </c>
      <c r="F62" s="104">
        <f t="shared" si="8"/>
        <v>32000000</v>
      </c>
      <c r="G62" s="246"/>
      <c r="H62" s="106"/>
      <c r="I62" s="247"/>
      <c r="J62" s="99">
        <v>35000000</v>
      </c>
      <c r="K62" s="99"/>
      <c r="L62" s="247">
        <v>-3000000</v>
      </c>
      <c r="M62" s="248"/>
      <c r="N62" s="248"/>
      <c r="O62" s="248"/>
      <c r="P62" s="248"/>
      <c r="Q62" s="248"/>
      <c r="R62" s="248"/>
      <c r="S62" s="248"/>
      <c r="T62" s="248"/>
    </row>
    <row r="63" spans="1:22" ht="15.75" customHeight="1">
      <c r="A63" s="1"/>
      <c r="B63" s="27"/>
      <c r="C63" s="29"/>
      <c r="D63" s="28" t="s">
        <v>188</v>
      </c>
      <c r="E63" s="28" t="s">
        <v>291</v>
      </c>
      <c r="F63" s="104">
        <f t="shared" si="8"/>
        <v>-6441203</v>
      </c>
      <c r="G63" s="246">
        <v>-40000</v>
      </c>
      <c r="H63" s="106"/>
      <c r="I63" s="247">
        <v>-1249000</v>
      </c>
      <c r="J63" s="99"/>
      <c r="K63" s="99"/>
      <c r="L63" s="247">
        <v>-2100000</v>
      </c>
      <c r="M63" s="248">
        <v>-1000000</v>
      </c>
      <c r="N63" s="248">
        <v>-5000000</v>
      </c>
      <c r="O63" s="248"/>
      <c r="P63" s="248"/>
      <c r="Q63" s="248"/>
      <c r="R63" s="248">
        <v>2947797</v>
      </c>
      <c r="S63" s="248"/>
      <c r="T63" s="248"/>
      <c r="V63" s="3"/>
    </row>
    <row r="64" spans="1:22" ht="15.75" customHeight="1">
      <c r="A64" s="1"/>
      <c r="B64" s="27"/>
      <c r="C64" s="29"/>
      <c r="D64" s="28" t="s">
        <v>292</v>
      </c>
      <c r="E64" s="2" t="s">
        <v>293</v>
      </c>
      <c r="F64" s="105">
        <f t="shared" si="8"/>
        <v>0</v>
      </c>
      <c r="G64" s="246"/>
      <c r="H64" s="106"/>
      <c r="I64" s="102"/>
      <c r="J64" s="99"/>
      <c r="K64" s="99"/>
      <c r="L64" s="247"/>
      <c r="M64" s="248"/>
      <c r="N64" s="248"/>
      <c r="O64" s="248"/>
      <c r="P64" s="248"/>
      <c r="Q64" s="248"/>
      <c r="R64" s="248"/>
      <c r="S64" s="248"/>
      <c r="T64" s="248"/>
    </row>
    <row r="65" spans="1:20" ht="15.75" customHeight="1">
      <c r="B65" s="27"/>
      <c r="C65" s="28"/>
      <c r="D65" s="28" t="s">
        <v>294</v>
      </c>
      <c r="E65" s="29" t="s">
        <v>295</v>
      </c>
      <c r="F65" s="105">
        <f t="shared" si="8"/>
        <v>0</v>
      </c>
      <c r="G65" s="246"/>
      <c r="H65" s="106"/>
      <c r="I65" s="102"/>
      <c r="J65" s="99"/>
      <c r="K65" s="99"/>
      <c r="L65" s="247"/>
      <c r="M65" s="248"/>
      <c r="N65" s="248"/>
      <c r="O65" s="248"/>
      <c r="P65" s="248"/>
      <c r="Q65" s="248"/>
      <c r="R65" s="248"/>
      <c r="S65" s="248"/>
      <c r="T65" s="248"/>
    </row>
    <row r="66" spans="1:20" ht="15.75" customHeight="1">
      <c r="A66" s="1" t="s">
        <v>216</v>
      </c>
      <c r="B66" s="27"/>
      <c r="C66" s="28"/>
      <c r="D66" s="28" t="s">
        <v>296</v>
      </c>
      <c r="E66" s="29" t="s">
        <v>353</v>
      </c>
      <c r="F66" s="105">
        <f t="shared" si="8"/>
        <v>400000</v>
      </c>
      <c r="G66" s="246"/>
      <c r="H66" s="106"/>
      <c r="I66" s="102">
        <v>1249000</v>
      </c>
      <c r="J66" s="99"/>
      <c r="K66" s="99"/>
      <c r="L66" s="247"/>
      <c r="M66" s="248"/>
      <c r="N66" s="248"/>
      <c r="O66" s="248">
        <v>0</v>
      </c>
      <c r="P66" s="248"/>
      <c r="Q66" s="248"/>
      <c r="R66" s="248">
        <v>-849000</v>
      </c>
      <c r="S66" s="248"/>
      <c r="T66" s="248"/>
    </row>
    <row r="67" spans="1:20" ht="15.75" customHeight="1">
      <c r="A67" s="1"/>
      <c r="B67" s="27"/>
      <c r="C67" s="28"/>
      <c r="D67" s="28" t="s">
        <v>354</v>
      </c>
      <c r="E67" s="29" t="s">
        <v>355</v>
      </c>
      <c r="F67" s="105">
        <f t="shared" si="8"/>
        <v>0</v>
      </c>
      <c r="G67" s="246"/>
      <c r="H67" s="106"/>
      <c r="I67" s="102"/>
      <c r="J67" s="99"/>
      <c r="K67" s="99"/>
      <c r="L67" s="247"/>
      <c r="M67" s="248"/>
      <c r="N67" s="248"/>
      <c r="O67" s="248"/>
      <c r="P67" s="248"/>
      <c r="Q67" s="248"/>
      <c r="R67" s="248"/>
      <c r="S67" s="248"/>
      <c r="T67" s="248"/>
    </row>
    <row r="68" spans="1:20" ht="15.75" customHeight="1">
      <c r="A68" s="14"/>
      <c r="B68" s="22" t="s">
        <v>96</v>
      </c>
      <c r="C68" s="23" t="s">
        <v>13</v>
      </c>
      <c r="D68" s="23" t="s">
        <v>14</v>
      </c>
      <c r="E68" s="24" t="s">
        <v>97</v>
      </c>
      <c r="F68" s="98">
        <f>SUM(G68:Y68)</f>
        <v>18195</v>
      </c>
      <c r="G68" s="237"/>
      <c r="H68" s="96">
        <v>18195</v>
      </c>
      <c r="I68" s="97"/>
      <c r="J68" s="96"/>
      <c r="K68" s="96"/>
      <c r="L68" s="238"/>
      <c r="M68" s="239"/>
      <c r="N68" s="239"/>
      <c r="O68" s="239"/>
      <c r="P68" s="239"/>
      <c r="Q68" s="239"/>
      <c r="R68" s="239"/>
      <c r="S68" s="239"/>
      <c r="T68" s="239"/>
    </row>
    <row r="69" spans="1:20" ht="15.75" customHeight="1">
      <c r="B69" s="27"/>
      <c r="C69" s="28" t="s">
        <v>73</v>
      </c>
      <c r="D69" s="28" t="s">
        <v>14</v>
      </c>
      <c r="E69" s="29" t="s">
        <v>211</v>
      </c>
      <c r="F69" s="105">
        <f t="shared" ref="F69:F70" si="9">SUM(G69:AT69)</f>
        <v>18195</v>
      </c>
      <c r="G69" s="246"/>
      <c r="H69" s="99">
        <v>18195</v>
      </c>
      <c r="I69" s="102"/>
      <c r="J69" s="99"/>
      <c r="K69" s="99"/>
      <c r="L69" s="247"/>
      <c r="M69" s="248"/>
      <c r="N69" s="248"/>
      <c r="O69" s="248"/>
      <c r="P69" s="248"/>
      <c r="Q69" s="248"/>
      <c r="R69" s="248"/>
      <c r="S69" s="248"/>
      <c r="T69" s="248"/>
    </row>
    <row r="70" spans="1:20" ht="15.75" customHeight="1">
      <c r="A70" s="14"/>
      <c r="B70" s="215" t="s">
        <v>104</v>
      </c>
      <c r="C70" s="216" t="s">
        <v>13</v>
      </c>
      <c r="D70" s="216" t="s">
        <v>14</v>
      </c>
      <c r="E70" s="217" t="s">
        <v>356</v>
      </c>
      <c r="F70" s="258">
        <f t="shared" si="9"/>
        <v>0</v>
      </c>
      <c r="G70" s="259"/>
      <c r="H70" s="260"/>
      <c r="I70" s="261"/>
      <c r="J70" s="260"/>
      <c r="K70" s="260"/>
      <c r="L70" s="262"/>
      <c r="M70" s="263"/>
      <c r="N70" s="263"/>
      <c r="O70" s="263"/>
      <c r="P70" s="263"/>
      <c r="Q70" s="263"/>
      <c r="R70" s="263"/>
      <c r="S70" s="263"/>
      <c r="T70" s="263"/>
    </row>
    <row r="71" spans="1:20" ht="15.75" customHeight="1">
      <c r="F71" s="1"/>
      <c r="L71" s="264"/>
      <c r="M71" s="264"/>
      <c r="O71" s="264"/>
      <c r="P71" s="264"/>
      <c r="Q71" s="264"/>
      <c r="R71" s="264"/>
      <c r="S71" s="264"/>
      <c r="T71" s="264"/>
    </row>
    <row r="72" spans="1:20" ht="15.75" customHeight="1">
      <c r="D72" s="1"/>
      <c r="E72" s="1"/>
      <c r="F72" s="1"/>
      <c r="L72" s="264"/>
      <c r="M72" s="264"/>
      <c r="O72" s="264"/>
      <c r="P72" s="264"/>
      <c r="Q72" s="264"/>
      <c r="R72" s="264"/>
      <c r="S72" s="264"/>
      <c r="T72" s="264"/>
    </row>
    <row r="73" spans="1:20" ht="15.75" customHeight="1">
      <c r="E73" s="2"/>
      <c r="F73" s="2"/>
      <c r="L73" s="264"/>
      <c r="M73" s="264"/>
      <c r="O73" s="264"/>
      <c r="P73" s="264"/>
      <c r="Q73" s="264"/>
      <c r="R73" s="264"/>
      <c r="S73" s="264"/>
      <c r="T73" s="264"/>
    </row>
    <row r="74" spans="1:20" ht="16.5" customHeight="1">
      <c r="A74" s="81"/>
      <c r="B74" s="328"/>
      <c r="C74" s="314"/>
      <c r="D74" s="314"/>
      <c r="E74" s="265"/>
      <c r="F74" s="81"/>
      <c r="G74" s="81"/>
      <c r="H74" s="81"/>
      <c r="I74" s="81"/>
      <c r="J74" s="81"/>
      <c r="K74" s="81"/>
      <c r="L74" s="266"/>
      <c r="M74" s="266"/>
      <c r="O74" s="266"/>
      <c r="P74" s="266"/>
      <c r="Q74" s="266"/>
      <c r="R74" s="266"/>
      <c r="S74" s="266"/>
      <c r="T74" s="266"/>
    </row>
    <row r="75" spans="1:20" ht="15.75" customHeight="1">
      <c r="E75" s="1"/>
      <c r="F75" s="1"/>
      <c r="G75" s="1"/>
      <c r="L75" s="264"/>
      <c r="M75" s="264"/>
      <c r="O75" s="264"/>
      <c r="P75" s="264"/>
      <c r="Q75" s="264"/>
      <c r="R75" s="264"/>
      <c r="S75" s="264"/>
      <c r="T75" s="264"/>
    </row>
    <row r="76" spans="1:20" ht="15.75" customHeight="1">
      <c r="E76" s="1"/>
      <c r="F76" s="1"/>
      <c r="L76" s="264"/>
      <c r="M76" s="264"/>
      <c r="O76" s="264"/>
      <c r="P76" s="264"/>
      <c r="Q76" s="264"/>
      <c r="R76" s="264"/>
      <c r="S76" s="264"/>
      <c r="T76" s="264"/>
    </row>
    <row r="77" spans="1:20" ht="15.75" customHeight="1">
      <c r="F77" s="1"/>
      <c r="L77" s="264"/>
      <c r="M77" s="264"/>
      <c r="O77" s="264"/>
      <c r="P77" s="264"/>
      <c r="Q77" s="264"/>
      <c r="R77" s="264"/>
      <c r="S77" s="264"/>
      <c r="T77" s="264"/>
    </row>
    <row r="78" spans="1:20" ht="15.75" customHeight="1">
      <c r="D78" s="1"/>
      <c r="E78" s="1"/>
      <c r="F78" s="1"/>
      <c r="L78" s="264"/>
      <c r="M78" s="264"/>
      <c r="O78" s="264"/>
      <c r="P78" s="264"/>
      <c r="Q78" s="264"/>
      <c r="R78" s="264"/>
      <c r="S78" s="264"/>
      <c r="T78" s="264"/>
    </row>
    <row r="79" spans="1:20" ht="15.75" customHeight="1">
      <c r="E79" s="1"/>
      <c r="F79" s="1"/>
      <c r="L79" s="264"/>
      <c r="M79" s="264"/>
      <c r="O79" s="264"/>
      <c r="P79" s="264"/>
      <c r="Q79" s="264"/>
      <c r="R79" s="264"/>
      <c r="S79" s="264"/>
      <c r="T79" s="264"/>
    </row>
    <row r="80" spans="1:20" ht="15.75" customHeight="1">
      <c r="E80" s="1"/>
      <c r="F80" s="1"/>
      <c r="L80" s="264"/>
      <c r="M80" s="264"/>
      <c r="O80" s="264"/>
      <c r="P80" s="264"/>
      <c r="Q80" s="264"/>
      <c r="R80" s="264"/>
      <c r="S80" s="264"/>
      <c r="T80" s="264"/>
    </row>
    <row r="81" spans="5:20" ht="15.75" customHeight="1">
      <c r="E81" s="1"/>
      <c r="F81" s="1"/>
      <c r="L81" s="264"/>
      <c r="M81" s="264"/>
      <c r="O81" s="264"/>
      <c r="P81" s="264"/>
      <c r="Q81" s="264"/>
      <c r="R81" s="264"/>
      <c r="S81" s="264"/>
      <c r="T81" s="264"/>
    </row>
    <row r="82" spans="5:20" ht="15.75" customHeight="1">
      <c r="E82" s="1"/>
      <c r="F82" s="1"/>
      <c r="L82" s="264"/>
      <c r="M82" s="264"/>
      <c r="O82" s="264"/>
      <c r="P82" s="264"/>
      <c r="Q82" s="264"/>
      <c r="R82" s="264"/>
      <c r="S82" s="264"/>
      <c r="T82" s="264"/>
    </row>
    <row r="83" spans="5:20" ht="15.75" customHeight="1">
      <c r="E83" s="1"/>
      <c r="F83" s="1"/>
      <c r="L83" s="264"/>
      <c r="M83" s="264"/>
      <c r="O83" s="264"/>
      <c r="P83" s="264"/>
      <c r="Q83" s="264"/>
      <c r="R83" s="264"/>
      <c r="S83" s="264"/>
      <c r="T83" s="264"/>
    </row>
    <row r="84" spans="5:20" ht="15.75" customHeight="1">
      <c r="E84" s="1"/>
      <c r="F84" s="1"/>
      <c r="L84" s="264"/>
      <c r="M84" s="264"/>
      <c r="O84" s="264"/>
      <c r="P84" s="264"/>
      <c r="Q84" s="264"/>
      <c r="R84" s="264"/>
      <c r="S84" s="264"/>
      <c r="T84" s="264"/>
    </row>
    <row r="85" spans="5:20" ht="15.75" customHeight="1">
      <c r="L85" s="264"/>
      <c r="M85" s="264"/>
      <c r="O85" s="264"/>
      <c r="P85" s="264"/>
      <c r="Q85" s="264"/>
      <c r="R85" s="264"/>
      <c r="S85" s="264"/>
      <c r="T85" s="264"/>
    </row>
    <row r="86" spans="5:20" ht="15.75" customHeight="1">
      <c r="F86" s="1"/>
      <c r="L86" s="264"/>
      <c r="M86" s="264"/>
      <c r="O86" s="264"/>
      <c r="P86" s="264"/>
      <c r="Q86" s="264"/>
      <c r="R86" s="264"/>
      <c r="S86" s="264"/>
      <c r="T86" s="264"/>
    </row>
    <row r="87" spans="5:20" ht="15.75" customHeight="1">
      <c r="F87" s="1"/>
      <c r="L87" s="264"/>
      <c r="M87" s="264"/>
      <c r="O87" s="264"/>
      <c r="P87" s="264"/>
      <c r="Q87" s="264"/>
      <c r="R87" s="264"/>
      <c r="S87" s="264"/>
      <c r="T87" s="264"/>
    </row>
    <row r="88" spans="5:20" ht="15.75" customHeight="1">
      <c r="F88" s="1"/>
      <c r="L88" s="264"/>
      <c r="M88" s="264"/>
      <c r="O88" s="264"/>
      <c r="P88" s="264"/>
      <c r="Q88" s="264"/>
      <c r="R88" s="264"/>
      <c r="S88" s="264"/>
      <c r="T88" s="264"/>
    </row>
    <row r="89" spans="5:20" ht="15.75" customHeight="1">
      <c r="F89" s="1"/>
      <c r="L89" s="264"/>
      <c r="M89" s="264"/>
      <c r="O89" s="264"/>
      <c r="P89" s="264"/>
      <c r="Q89" s="264"/>
      <c r="R89" s="264"/>
      <c r="S89" s="264"/>
      <c r="T89" s="264"/>
    </row>
    <row r="90" spans="5:20" ht="15.75" customHeight="1">
      <c r="F90" s="1"/>
      <c r="L90" s="264"/>
      <c r="M90" s="264"/>
      <c r="O90" s="264"/>
      <c r="P90" s="264"/>
      <c r="Q90" s="264"/>
      <c r="R90" s="264"/>
      <c r="S90" s="264"/>
      <c r="T90" s="264"/>
    </row>
    <row r="91" spans="5:20" ht="15.75" customHeight="1">
      <c r="F91" s="1"/>
      <c r="L91" s="264"/>
      <c r="M91" s="264"/>
      <c r="O91" s="264"/>
      <c r="P91" s="264"/>
      <c r="Q91" s="264"/>
      <c r="R91" s="264"/>
      <c r="S91" s="264"/>
      <c r="T91" s="264"/>
    </row>
    <row r="92" spans="5:20" ht="15.75" customHeight="1">
      <c r="F92" s="1"/>
      <c r="L92" s="264"/>
      <c r="M92" s="264"/>
      <c r="O92" s="264"/>
      <c r="P92" s="264"/>
      <c r="Q92" s="264"/>
      <c r="R92" s="264"/>
      <c r="S92" s="264"/>
      <c r="T92" s="264"/>
    </row>
    <row r="93" spans="5:20" ht="15.75" customHeight="1">
      <c r="F93" s="1"/>
      <c r="L93" s="264"/>
      <c r="M93" s="264"/>
      <c r="O93" s="264"/>
      <c r="P93" s="264"/>
      <c r="Q93" s="264"/>
      <c r="R93" s="264"/>
      <c r="S93" s="264"/>
      <c r="T93" s="264"/>
    </row>
    <row r="94" spans="5:20" ht="15.75" customHeight="1">
      <c r="F94" s="1"/>
      <c r="L94" s="264"/>
      <c r="M94" s="264"/>
      <c r="O94" s="264"/>
      <c r="P94" s="264"/>
      <c r="Q94" s="264"/>
      <c r="R94" s="264"/>
      <c r="S94" s="264"/>
      <c r="T94" s="264"/>
    </row>
    <row r="95" spans="5:20" ht="15.75" customHeight="1">
      <c r="F95" s="1"/>
      <c r="L95" s="264"/>
      <c r="M95" s="264"/>
      <c r="O95" s="264"/>
      <c r="P95" s="264"/>
      <c r="Q95" s="264"/>
      <c r="R95" s="264"/>
      <c r="S95" s="264"/>
      <c r="T95" s="264"/>
    </row>
    <row r="96" spans="5:20" ht="15.75" customHeight="1">
      <c r="F96" s="1"/>
      <c r="L96" s="264"/>
      <c r="M96" s="264"/>
      <c r="O96" s="264"/>
      <c r="P96" s="264"/>
      <c r="Q96" s="264"/>
      <c r="R96" s="264"/>
      <c r="S96" s="264"/>
      <c r="T96" s="264"/>
    </row>
    <row r="97" spans="6:20" ht="15.75" customHeight="1">
      <c r="F97" s="1"/>
      <c r="L97" s="264"/>
      <c r="M97" s="264"/>
      <c r="O97" s="264"/>
      <c r="P97" s="264"/>
      <c r="Q97" s="264"/>
      <c r="R97" s="264"/>
      <c r="S97" s="264"/>
      <c r="T97" s="264"/>
    </row>
    <row r="98" spans="6:20" ht="15.75" customHeight="1">
      <c r="F98" s="1"/>
      <c r="L98" s="264"/>
      <c r="M98" s="264"/>
      <c r="O98" s="264"/>
      <c r="P98" s="264"/>
      <c r="Q98" s="264"/>
      <c r="R98" s="264"/>
      <c r="S98" s="264"/>
      <c r="T98" s="264"/>
    </row>
    <row r="99" spans="6:20" ht="15.75" customHeight="1">
      <c r="F99" s="1"/>
      <c r="L99" s="264"/>
      <c r="M99" s="264"/>
      <c r="O99" s="264"/>
      <c r="P99" s="264"/>
      <c r="Q99" s="264"/>
      <c r="R99" s="264"/>
      <c r="S99" s="264"/>
      <c r="T99" s="264"/>
    </row>
    <row r="100" spans="6:20" ht="15.75" customHeight="1">
      <c r="F100" s="1"/>
      <c r="L100" s="264"/>
      <c r="M100" s="264"/>
      <c r="O100" s="264"/>
      <c r="P100" s="264"/>
      <c r="Q100" s="264"/>
      <c r="R100" s="264"/>
      <c r="S100" s="264"/>
      <c r="T100" s="264"/>
    </row>
    <row r="101" spans="6:20" ht="15.75" customHeight="1">
      <c r="F101" s="1"/>
      <c r="L101" s="264"/>
      <c r="M101" s="264"/>
      <c r="O101" s="264"/>
      <c r="P101" s="264"/>
      <c r="Q101" s="264"/>
      <c r="R101" s="264"/>
      <c r="S101" s="264"/>
      <c r="T101" s="264"/>
    </row>
    <row r="102" spans="6:20" ht="15.75" customHeight="1">
      <c r="F102" s="1"/>
      <c r="L102" s="264"/>
      <c r="M102" s="264"/>
      <c r="O102" s="264"/>
      <c r="P102" s="264"/>
      <c r="Q102" s="264"/>
      <c r="R102" s="264"/>
      <c r="S102" s="264"/>
      <c r="T102" s="264"/>
    </row>
    <row r="103" spans="6:20" ht="15.75" customHeight="1">
      <c r="F103" s="1"/>
      <c r="L103" s="264"/>
      <c r="M103" s="264"/>
      <c r="O103" s="264"/>
      <c r="P103" s="264"/>
      <c r="Q103" s="264"/>
      <c r="R103" s="264"/>
      <c r="S103" s="264"/>
      <c r="T103" s="264"/>
    </row>
    <row r="104" spans="6:20" ht="15.75" customHeight="1">
      <c r="F104" s="1"/>
      <c r="L104" s="264"/>
      <c r="M104" s="264"/>
      <c r="O104" s="264"/>
      <c r="P104" s="264"/>
      <c r="Q104" s="264"/>
      <c r="R104" s="264"/>
      <c r="S104" s="264"/>
      <c r="T104" s="264"/>
    </row>
    <row r="105" spans="6:20" ht="15.75" customHeight="1">
      <c r="F105" s="1"/>
      <c r="L105" s="264"/>
      <c r="M105" s="264"/>
      <c r="O105" s="264"/>
      <c r="P105" s="264"/>
      <c r="Q105" s="264"/>
      <c r="R105" s="264"/>
      <c r="S105" s="264"/>
      <c r="T105" s="264"/>
    </row>
    <row r="106" spans="6:20" ht="15.75" customHeight="1">
      <c r="F106" s="1"/>
      <c r="L106" s="264"/>
      <c r="M106" s="264"/>
      <c r="O106" s="264"/>
      <c r="P106" s="264"/>
      <c r="Q106" s="264"/>
      <c r="R106" s="264"/>
      <c r="S106" s="264"/>
      <c r="T106" s="264"/>
    </row>
    <row r="107" spans="6:20" ht="15.75" customHeight="1">
      <c r="F107" s="1"/>
      <c r="L107" s="264"/>
      <c r="M107" s="264"/>
      <c r="O107" s="264"/>
      <c r="P107" s="264"/>
      <c r="Q107" s="264"/>
      <c r="R107" s="264"/>
      <c r="S107" s="264"/>
      <c r="T107" s="264"/>
    </row>
    <row r="108" spans="6:20" ht="15.75" customHeight="1">
      <c r="F108" s="1"/>
      <c r="L108" s="264"/>
      <c r="M108" s="264"/>
      <c r="O108" s="264"/>
      <c r="P108" s="264"/>
      <c r="Q108" s="264"/>
      <c r="R108" s="264"/>
      <c r="S108" s="264"/>
      <c r="T108" s="264"/>
    </row>
    <row r="109" spans="6:20" ht="15.75" customHeight="1">
      <c r="F109" s="1"/>
      <c r="L109" s="264"/>
      <c r="M109" s="264"/>
      <c r="O109" s="264"/>
      <c r="P109" s="264"/>
      <c r="Q109" s="264"/>
      <c r="R109" s="264"/>
      <c r="S109" s="264"/>
      <c r="T109" s="264"/>
    </row>
    <row r="110" spans="6:20" ht="15.75" customHeight="1">
      <c r="F110" s="1"/>
      <c r="L110" s="264"/>
      <c r="M110" s="264"/>
      <c r="O110" s="264"/>
      <c r="P110" s="264"/>
      <c r="Q110" s="264"/>
      <c r="R110" s="264"/>
      <c r="S110" s="264"/>
      <c r="T110" s="264"/>
    </row>
    <row r="111" spans="6:20" ht="15.75" customHeight="1">
      <c r="F111" s="1"/>
      <c r="L111" s="264"/>
      <c r="M111" s="264"/>
      <c r="O111" s="264"/>
      <c r="P111" s="264"/>
      <c r="Q111" s="264"/>
      <c r="R111" s="264"/>
      <c r="S111" s="264"/>
      <c r="T111" s="264"/>
    </row>
    <row r="112" spans="6:20" ht="15.75" customHeight="1">
      <c r="F112" s="1"/>
      <c r="L112" s="1"/>
      <c r="M112" s="1"/>
      <c r="O112" s="1"/>
      <c r="P112" s="1"/>
      <c r="Q112" s="1"/>
      <c r="R112" s="1"/>
      <c r="S112" s="1"/>
      <c r="T112" s="1"/>
    </row>
    <row r="113" spans="6:20" ht="15.75" customHeight="1">
      <c r="F113" s="1"/>
      <c r="L113" s="1"/>
      <c r="M113" s="1"/>
      <c r="O113" s="1"/>
      <c r="P113" s="1"/>
      <c r="Q113" s="1"/>
      <c r="R113" s="1"/>
      <c r="S113" s="1"/>
      <c r="T113" s="1"/>
    </row>
    <row r="114" spans="6:20" ht="15.75" customHeight="1">
      <c r="F114" s="1"/>
      <c r="L114" s="1"/>
      <c r="M114" s="1"/>
      <c r="O114" s="1"/>
      <c r="P114" s="1"/>
      <c r="Q114" s="1"/>
      <c r="R114" s="1"/>
      <c r="S114" s="1"/>
      <c r="T114" s="1"/>
    </row>
    <row r="115" spans="6:20" ht="15.75" customHeight="1">
      <c r="F115" s="1"/>
      <c r="L115" s="1"/>
      <c r="M115" s="1"/>
      <c r="O115" s="1"/>
      <c r="P115" s="1"/>
      <c r="Q115" s="1"/>
      <c r="R115" s="1"/>
      <c r="S115" s="1"/>
      <c r="T115" s="1"/>
    </row>
    <row r="116" spans="6:20" ht="15.75" customHeight="1">
      <c r="F116" s="1"/>
      <c r="L116" s="1"/>
      <c r="M116" s="1"/>
      <c r="O116" s="1"/>
      <c r="P116" s="1"/>
      <c r="Q116" s="1"/>
      <c r="R116" s="1"/>
      <c r="S116" s="1"/>
      <c r="T116" s="1"/>
    </row>
    <row r="117" spans="6:20" ht="15.75" customHeight="1">
      <c r="F117" s="1"/>
      <c r="L117" s="1"/>
      <c r="M117" s="1"/>
      <c r="O117" s="1"/>
      <c r="P117" s="1"/>
      <c r="Q117" s="1"/>
      <c r="R117" s="1"/>
      <c r="S117" s="1"/>
      <c r="T117" s="1"/>
    </row>
    <row r="118" spans="6:20" ht="15.75" customHeight="1">
      <c r="F118" s="1"/>
      <c r="L118" s="1"/>
      <c r="M118" s="1"/>
      <c r="O118" s="1"/>
      <c r="P118" s="1"/>
      <c r="Q118" s="1"/>
      <c r="R118" s="1"/>
      <c r="S118" s="1"/>
      <c r="T118" s="1"/>
    </row>
    <row r="119" spans="6:20" ht="15.75" customHeight="1">
      <c r="F119" s="1"/>
      <c r="L119" s="1"/>
      <c r="M119" s="1"/>
      <c r="O119" s="1"/>
      <c r="P119" s="1"/>
      <c r="Q119" s="1"/>
      <c r="R119" s="1"/>
      <c r="S119" s="1"/>
      <c r="T119" s="1"/>
    </row>
    <row r="120" spans="6:20" ht="15.75" customHeight="1">
      <c r="F120" s="1"/>
      <c r="L120" s="1"/>
      <c r="M120" s="1"/>
      <c r="O120" s="1"/>
      <c r="P120" s="1"/>
      <c r="Q120" s="1"/>
      <c r="R120" s="1"/>
      <c r="S120" s="1"/>
      <c r="T120" s="1"/>
    </row>
    <row r="121" spans="6:20" ht="15.75" customHeight="1">
      <c r="F121" s="1"/>
      <c r="L121" s="1"/>
      <c r="M121" s="1"/>
      <c r="O121" s="1"/>
      <c r="P121" s="1"/>
      <c r="Q121" s="1"/>
      <c r="R121" s="1"/>
      <c r="S121" s="1"/>
      <c r="T121" s="1"/>
    </row>
    <row r="122" spans="6:20" ht="15.75" customHeight="1">
      <c r="F122" s="1"/>
      <c r="L122" s="1"/>
      <c r="M122" s="1"/>
      <c r="O122" s="1"/>
      <c r="P122" s="1"/>
      <c r="Q122" s="1"/>
      <c r="R122" s="1"/>
      <c r="S122" s="1"/>
      <c r="T122" s="1"/>
    </row>
    <row r="123" spans="6:20" ht="15.75" customHeight="1">
      <c r="F123" s="1"/>
      <c r="L123" s="1"/>
      <c r="M123" s="1"/>
      <c r="O123" s="1"/>
      <c r="P123" s="1"/>
      <c r="Q123" s="1"/>
      <c r="R123" s="1"/>
      <c r="S123" s="1"/>
      <c r="T123" s="1"/>
    </row>
    <row r="124" spans="6:20" ht="15.75" customHeight="1">
      <c r="F124" s="1"/>
      <c r="L124" s="1"/>
      <c r="M124" s="1"/>
      <c r="O124" s="1"/>
      <c r="P124" s="1"/>
      <c r="Q124" s="1"/>
      <c r="R124" s="1"/>
      <c r="S124" s="1"/>
      <c r="T124" s="1"/>
    </row>
    <row r="125" spans="6:20" ht="15.75" customHeight="1">
      <c r="F125" s="1"/>
      <c r="L125" s="1"/>
      <c r="M125" s="1"/>
      <c r="O125" s="1"/>
      <c r="P125" s="1"/>
      <c r="Q125" s="1"/>
      <c r="R125" s="1"/>
      <c r="S125" s="1"/>
      <c r="T125" s="1"/>
    </row>
    <row r="126" spans="6:20" ht="15.75" customHeight="1">
      <c r="F126" s="1"/>
      <c r="L126" s="1"/>
      <c r="M126" s="1"/>
      <c r="O126" s="1"/>
      <c r="P126" s="1"/>
      <c r="Q126" s="1"/>
      <c r="R126" s="1"/>
      <c r="S126" s="1"/>
      <c r="T126" s="1"/>
    </row>
    <row r="127" spans="6:20" ht="15.75" customHeight="1">
      <c r="F127" s="1"/>
      <c r="L127" s="1"/>
      <c r="M127" s="1"/>
      <c r="O127" s="1"/>
      <c r="P127" s="1"/>
      <c r="Q127" s="1"/>
      <c r="R127" s="1"/>
      <c r="S127" s="1"/>
      <c r="T127" s="1"/>
    </row>
    <row r="128" spans="6:20" ht="15.75" customHeight="1">
      <c r="F128" s="1"/>
      <c r="L128" s="1"/>
      <c r="M128" s="1"/>
      <c r="O128" s="1"/>
      <c r="P128" s="1"/>
      <c r="Q128" s="1"/>
      <c r="R128" s="1"/>
      <c r="S128" s="1"/>
      <c r="T128" s="1"/>
    </row>
    <row r="129" spans="6:20" ht="15.75" customHeight="1">
      <c r="F129" s="1"/>
      <c r="L129" s="1"/>
      <c r="M129" s="1"/>
      <c r="O129" s="1"/>
      <c r="P129" s="1"/>
      <c r="Q129" s="1"/>
      <c r="R129" s="1"/>
      <c r="S129" s="1"/>
      <c r="T129" s="1"/>
    </row>
    <row r="130" spans="6:20" ht="15.75" customHeight="1">
      <c r="F130" s="1"/>
      <c r="L130" s="1"/>
      <c r="M130" s="1"/>
      <c r="O130" s="1"/>
      <c r="P130" s="1"/>
      <c r="Q130" s="1"/>
      <c r="R130" s="1"/>
      <c r="S130" s="1"/>
      <c r="T130" s="1"/>
    </row>
    <row r="131" spans="6:20" ht="15.75" customHeight="1">
      <c r="F131" s="1"/>
      <c r="L131" s="1"/>
      <c r="M131" s="1"/>
      <c r="O131" s="1"/>
      <c r="P131" s="1"/>
      <c r="Q131" s="1"/>
      <c r="R131" s="1"/>
      <c r="S131" s="1"/>
      <c r="T131" s="1"/>
    </row>
    <row r="132" spans="6:20" ht="15.75" customHeight="1">
      <c r="F132" s="1"/>
      <c r="L132" s="1"/>
      <c r="M132" s="1"/>
      <c r="O132" s="1"/>
      <c r="P132" s="1"/>
      <c r="Q132" s="1"/>
      <c r="R132" s="1"/>
      <c r="S132" s="1"/>
      <c r="T132" s="1"/>
    </row>
    <row r="133" spans="6:20" ht="15.75" customHeight="1">
      <c r="F133" s="1"/>
      <c r="L133" s="1"/>
      <c r="M133" s="1"/>
      <c r="O133" s="1"/>
      <c r="P133" s="1"/>
      <c r="Q133" s="1"/>
      <c r="R133" s="1"/>
      <c r="S133" s="1"/>
      <c r="T133" s="1"/>
    </row>
    <row r="134" spans="6:20" ht="15.75" customHeight="1">
      <c r="F134" s="1"/>
      <c r="L134" s="1"/>
      <c r="M134" s="1"/>
      <c r="O134" s="1"/>
      <c r="P134" s="1"/>
      <c r="Q134" s="1"/>
      <c r="R134" s="1"/>
      <c r="S134" s="1"/>
      <c r="T134" s="1"/>
    </row>
    <row r="135" spans="6:20" ht="15.75" customHeight="1">
      <c r="F135" s="1"/>
      <c r="L135" s="1"/>
      <c r="M135" s="1"/>
      <c r="O135" s="1"/>
      <c r="P135" s="1"/>
      <c r="Q135" s="1"/>
      <c r="R135" s="1"/>
      <c r="S135" s="1"/>
      <c r="T135" s="1"/>
    </row>
    <row r="136" spans="6:20" ht="15.75" customHeight="1">
      <c r="F136" s="1"/>
      <c r="L136" s="1"/>
      <c r="M136" s="1"/>
      <c r="O136" s="1"/>
      <c r="P136" s="1"/>
      <c r="Q136" s="1"/>
      <c r="R136" s="1"/>
      <c r="S136" s="1"/>
      <c r="T136" s="1"/>
    </row>
    <row r="137" spans="6:20" ht="15.75" customHeight="1">
      <c r="F137" s="1"/>
      <c r="L137" s="1"/>
      <c r="M137" s="1"/>
      <c r="O137" s="1"/>
      <c r="P137" s="1"/>
      <c r="Q137" s="1"/>
      <c r="R137" s="1"/>
      <c r="S137" s="1"/>
      <c r="T137" s="1"/>
    </row>
    <row r="138" spans="6:20" ht="15.75" customHeight="1">
      <c r="F138" s="1"/>
      <c r="L138" s="1"/>
      <c r="M138" s="1"/>
      <c r="O138" s="1"/>
      <c r="P138" s="1"/>
      <c r="Q138" s="1"/>
      <c r="R138" s="1"/>
      <c r="S138" s="1"/>
      <c r="T138" s="1"/>
    </row>
    <row r="139" spans="6:20" ht="15.75" customHeight="1">
      <c r="F139" s="1"/>
      <c r="L139" s="1"/>
      <c r="M139" s="1"/>
      <c r="O139" s="1"/>
      <c r="P139" s="1"/>
      <c r="Q139" s="1"/>
      <c r="R139" s="1"/>
      <c r="S139" s="1"/>
      <c r="T139" s="1"/>
    </row>
    <row r="140" spans="6:20" ht="15.75" customHeight="1">
      <c r="F140" s="1"/>
      <c r="L140" s="1"/>
      <c r="M140" s="1"/>
      <c r="O140" s="1"/>
      <c r="P140" s="1"/>
      <c r="Q140" s="1"/>
      <c r="R140" s="1"/>
      <c r="S140" s="1"/>
      <c r="T140" s="1"/>
    </row>
    <row r="141" spans="6:20" ht="15.75" customHeight="1">
      <c r="F141" s="1"/>
      <c r="L141" s="1"/>
      <c r="M141" s="1"/>
      <c r="O141" s="1"/>
      <c r="P141" s="1"/>
      <c r="Q141" s="1"/>
      <c r="R141" s="1"/>
      <c r="S141" s="1"/>
      <c r="T141" s="1"/>
    </row>
    <row r="142" spans="6:20" ht="15.75" customHeight="1">
      <c r="F142" s="1"/>
      <c r="L142" s="1"/>
      <c r="M142" s="1"/>
      <c r="O142" s="1"/>
      <c r="P142" s="1"/>
      <c r="Q142" s="1"/>
      <c r="R142" s="1"/>
      <c r="S142" s="1"/>
      <c r="T142" s="1"/>
    </row>
    <row r="143" spans="6:20" ht="15.75" customHeight="1">
      <c r="F143" s="1"/>
      <c r="L143" s="1"/>
      <c r="M143" s="1"/>
      <c r="O143" s="1"/>
      <c r="P143" s="1"/>
      <c r="Q143" s="1"/>
      <c r="R143" s="1"/>
      <c r="S143" s="1"/>
      <c r="T143" s="1"/>
    </row>
    <row r="144" spans="6:20" ht="15.75" customHeight="1">
      <c r="F144" s="1"/>
      <c r="L144" s="1"/>
      <c r="M144" s="1"/>
      <c r="O144" s="1"/>
      <c r="P144" s="1"/>
      <c r="Q144" s="1"/>
      <c r="R144" s="1"/>
      <c r="S144" s="1"/>
      <c r="T144" s="1"/>
    </row>
    <row r="145" spans="6:20" ht="15.75" customHeight="1">
      <c r="F145" s="1"/>
      <c r="L145" s="1"/>
      <c r="M145" s="1"/>
      <c r="O145" s="1"/>
      <c r="P145" s="1"/>
      <c r="Q145" s="1"/>
      <c r="R145" s="1"/>
      <c r="S145" s="1"/>
      <c r="T145" s="1"/>
    </row>
    <row r="146" spans="6:20" ht="15.75" customHeight="1">
      <c r="F146" s="1"/>
      <c r="L146" s="1"/>
      <c r="M146" s="1"/>
      <c r="O146" s="1"/>
      <c r="P146" s="1"/>
      <c r="Q146" s="1"/>
      <c r="R146" s="1"/>
      <c r="S146" s="1"/>
      <c r="T146" s="1"/>
    </row>
    <row r="147" spans="6:20" ht="15.75" customHeight="1">
      <c r="F147" s="1"/>
      <c r="L147" s="1"/>
      <c r="M147" s="1"/>
      <c r="O147" s="1"/>
      <c r="P147" s="1"/>
      <c r="Q147" s="1"/>
      <c r="R147" s="1"/>
      <c r="S147" s="1"/>
      <c r="T147" s="1"/>
    </row>
    <row r="148" spans="6:20" ht="15.75" customHeight="1">
      <c r="F148" s="1"/>
      <c r="L148" s="1"/>
      <c r="M148" s="1"/>
      <c r="O148" s="1"/>
      <c r="P148" s="1"/>
      <c r="Q148" s="1"/>
      <c r="R148" s="1"/>
      <c r="S148" s="1"/>
      <c r="T148" s="1"/>
    </row>
    <row r="149" spans="6:20" ht="15.75" customHeight="1">
      <c r="F149" s="1"/>
      <c r="L149" s="1"/>
      <c r="M149" s="1"/>
      <c r="O149" s="1"/>
      <c r="P149" s="1"/>
      <c r="Q149" s="1"/>
      <c r="R149" s="1"/>
      <c r="S149" s="1"/>
      <c r="T149" s="1"/>
    </row>
    <row r="150" spans="6:20" ht="15.75" customHeight="1">
      <c r="F150" s="1"/>
      <c r="L150" s="1"/>
      <c r="M150" s="1"/>
      <c r="O150" s="1"/>
      <c r="P150" s="1"/>
      <c r="Q150" s="1"/>
      <c r="R150" s="1"/>
      <c r="S150" s="1"/>
      <c r="T150" s="1"/>
    </row>
    <row r="151" spans="6:20" ht="15.75" customHeight="1">
      <c r="F151" s="1"/>
      <c r="L151" s="1"/>
      <c r="M151" s="1"/>
      <c r="O151" s="1"/>
      <c r="P151" s="1"/>
      <c r="Q151" s="1"/>
      <c r="R151" s="1"/>
      <c r="S151" s="1"/>
      <c r="T151" s="1"/>
    </row>
    <row r="152" spans="6:20" ht="15.75" customHeight="1">
      <c r="F152" s="1"/>
      <c r="L152" s="1"/>
      <c r="M152" s="1"/>
      <c r="O152" s="1"/>
      <c r="P152" s="1"/>
      <c r="Q152" s="1"/>
      <c r="R152" s="1"/>
      <c r="S152" s="1"/>
      <c r="T152" s="1"/>
    </row>
    <row r="153" spans="6:20" ht="15.75" customHeight="1">
      <c r="F153" s="1"/>
      <c r="L153" s="1"/>
      <c r="M153" s="1"/>
      <c r="O153" s="1"/>
      <c r="P153" s="1"/>
      <c r="Q153" s="1"/>
      <c r="R153" s="1"/>
      <c r="S153" s="1"/>
      <c r="T153" s="1"/>
    </row>
    <row r="154" spans="6:20" ht="15.75" customHeight="1">
      <c r="F154" s="1"/>
      <c r="L154" s="1"/>
      <c r="M154" s="1"/>
      <c r="O154" s="1"/>
      <c r="P154" s="1"/>
      <c r="Q154" s="1"/>
      <c r="R154" s="1"/>
      <c r="S154" s="1"/>
      <c r="T154" s="1"/>
    </row>
    <row r="155" spans="6:20" ht="15.75" customHeight="1">
      <c r="F155" s="1"/>
      <c r="L155" s="1"/>
      <c r="M155" s="1"/>
      <c r="O155" s="1"/>
      <c r="P155" s="1"/>
      <c r="Q155" s="1"/>
      <c r="R155" s="1"/>
      <c r="S155" s="1"/>
      <c r="T155" s="1"/>
    </row>
    <row r="156" spans="6:20" ht="15.75" customHeight="1">
      <c r="F156" s="1"/>
      <c r="L156" s="1"/>
      <c r="M156" s="1"/>
      <c r="O156" s="1"/>
      <c r="P156" s="1"/>
      <c r="Q156" s="1"/>
      <c r="R156" s="1"/>
      <c r="S156" s="1"/>
      <c r="T156" s="1"/>
    </row>
    <row r="157" spans="6:20" ht="15.75" customHeight="1">
      <c r="F157" s="1"/>
      <c r="L157" s="1"/>
      <c r="M157" s="1"/>
      <c r="O157" s="1"/>
      <c r="P157" s="1"/>
      <c r="Q157" s="1"/>
      <c r="R157" s="1"/>
      <c r="S157" s="1"/>
      <c r="T157" s="1"/>
    </row>
    <row r="158" spans="6:20" ht="15.75" customHeight="1">
      <c r="F158" s="1"/>
      <c r="L158" s="1"/>
      <c r="M158" s="1"/>
      <c r="O158" s="1"/>
      <c r="P158" s="1"/>
      <c r="Q158" s="1"/>
      <c r="R158" s="1"/>
      <c r="S158" s="1"/>
      <c r="T158" s="1"/>
    </row>
    <row r="159" spans="6:20" ht="15.75" customHeight="1">
      <c r="F159" s="1"/>
      <c r="L159" s="1"/>
      <c r="M159" s="1"/>
      <c r="O159" s="1"/>
      <c r="P159" s="1"/>
      <c r="Q159" s="1"/>
      <c r="R159" s="1"/>
      <c r="S159" s="1"/>
      <c r="T159" s="1"/>
    </row>
    <row r="160" spans="6:20" ht="15.75" customHeight="1">
      <c r="F160" s="1"/>
      <c r="L160" s="1"/>
      <c r="M160" s="1"/>
      <c r="O160" s="1"/>
      <c r="P160" s="1"/>
      <c r="Q160" s="1"/>
      <c r="R160" s="1"/>
      <c r="S160" s="1"/>
      <c r="T160" s="1"/>
    </row>
    <row r="161" spans="6:20" ht="15.75" customHeight="1">
      <c r="F161" s="1"/>
      <c r="L161" s="1"/>
      <c r="M161" s="1"/>
      <c r="O161" s="1"/>
      <c r="P161" s="1"/>
      <c r="Q161" s="1"/>
      <c r="R161" s="1"/>
      <c r="S161" s="1"/>
      <c r="T161" s="1"/>
    </row>
    <row r="162" spans="6:20" ht="15.75" customHeight="1">
      <c r="F162" s="1"/>
      <c r="L162" s="1"/>
      <c r="M162" s="1"/>
      <c r="O162" s="1"/>
      <c r="P162" s="1"/>
      <c r="Q162" s="1"/>
      <c r="R162" s="1"/>
      <c r="S162" s="1"/>
      <c r="T162" s="1"/>
    </row>
    <row r="163" spans="6:20" ht="15.75" customHeight="1">
      <c r="F163" s="1"/>
      <c r="L163" s="1"/>
      <c r="M163" s="1"/>
      <c r="O163" s="1"/>
      <c r="P163" s="1"/>
      <c r="Q163" s="1"/>
      <c r="R163" s="1"/>
      <c r="S163" s="1"/>
      <c r="T163" s="1"/>
    </row>
    <row r="164" spans="6:20" ht="15.75" customHeight="1">
      <c r="F164" s="1"/>
      <c r="L164" s="1"/>
      <c r="M164" s="1"/>
      <c r="O164" s="1"/>
      <c r="P164" s="1"/>
      <c r="Q164" s="1"/>
      <c r="R164" s="1"/>
      <c r="S164" s="1"/>
      <c r="T164" s="1"/>
    </row>
    <row r="165" spans="6:20" ht="15.75" customHeight="1">
      <c r="F165" s="1"/>
      <c r="L165" s="1"/>
      <c r="M165" s="1"/>
      <c r="O165" s="1"/>
      <c r="P165" s="1"/>
      <c r="Q165" s="1"/>
      <c r="R165" s="1"/>
      <c r="S165" s="1"/>
      <c r="T165" s="1"/>
    </row>
    <row r="166" spans="6:20" ht="15.75" customHeight="1">
      <c r="F166" s="1"/>
      <c r="L166" s="1"/>
      <c r="M166" s="1"/>
      <c r="O166" s="1"/>
      <c r="P166" s="1"/>
      <c r="Q166" s="1"/>
      <c r="R166" s="1"/>
      <c r="S166" s="1"/>
      <c r="T166" s="1"/>
    </row>
    <row r="167" spans="6:20" ht="15.75" customHeight="1">
      <c r="F167" s="1"/>
      <c r="L167" s="1"/>
      <c r="M167" s="1"/>
      <c r="O167" s="1"/>
      <c r="P167" s="1"/>
      <c r="Q167" s="1"/>
      <c r="R167" s="1"/>
      <c r="S167" s="1"/>
      <c r="T167" s="1"/>
    </row>
    <row r="168" spans="6:20" ht="15.75" customHeight="1">
      <c r="F168" s="1"/>
      <c r="L168" s="1"/>
      <c r="M168" s="1"/>
      <c r="O168" s="1"/>
      <c r="P168" s="1"/>
      <c r="Q168" s="1"/>
      <c r="R168" s="1"/>
      <c r="S168" s="1"/>
      <c r="T168" s="1"/>
    </row>
    <row r="169" spans="6:20" ht="15.75" customHeight="1">
      <c r="F169" s="1"/>
      <c r="L169" s="1"/>
      <c r="M169" s="1"/>
      <c r="O169" s="1"/>
      <c r="P169" s="1"/>
      <c r="Q169" s="1"/>
      <c r="R169" s="1"/>
      <c r="S169" s="1"/>
      <c r="T169" s="1"/>
    </row>
    <row r="170" spans="6:20" ht="15.75" customHeight="1">
      <c r="F170" s="1"/>
      <c r="L170" s="1"/>
      <c r="M170" s="1"/>
      <c r="O170" s="1"/>
      <c r="P170" s="1"/>
      <c r="Q170" s="1"/>
      <c r="R170" s="1"/>
      <c r="S170" s="1"/>
      <c r="T170" s="1"/>
    </row>
    <row r="171" spans="6:20" ht="15.75" customHeight="1">
      <c r="F171" s="1"/>
      <c r="L171" s="1"/>
      <c r="M171" s="1"/>
      <c r="O171" s="1"/>
      <c r="P171" s="1"/>
      <c r="Q171" s="1"/>
      <c r="R171" s="1"/>
      <c r="S171" s="1"/>
      <c r="T171" s="1"/>
    </row>
    <row r="172" spans="6:20" ht="15.75" customHeight="1">
      <c r="F172" s="1"/>
      <c r="L172" s="1"/>
      <c r="M172" s="1"/>
      <c r="O172" s="1"/>
      <c r="P172" s="1"/>
      <c r="Q172" s="1"/>
      <c r="R172" s="1"/>
      <c r="S172" s="1"/>
      <c r="T172" s="1"/>
    </row>
    <row r="173" spans="6:20" ht="15.75" customHeight="1">
      <c r="F173" s="1"/>
      <c r="L173" s="1"/>
      <c r="M173" s="1"/>
      <c r="O173" s="1"/>
      <c r="P173" s="1"/>
      <c r="Q173" s="1"/>
      <c r="R173" s="1"/>
      <c r="S173" s="1"/>
      <c r="T173" s="1"/>
    </row>
    <row r="174" spans="6:20" ht="15.75" customHeight="1">
      <c r="F174" s="1"/>
      <c r="L174" s="1"/>
      <c r="M174" s="1"/>
      <c r="O174" s="1"/>
      <c r="P174" s="1"/>
      <c r="Q174" s="1"/>
      <c r="R174" s="1"/>
      <c r="S174" s="1"/>
      <c r="T174" s="1"/>
    </row>
    <row r="175" spans="6:20" ht="15.75" customHeight="1">
      <c r="F175" s="1"/>
      <c r="L175" s="1"/>
      <c r="M175" s="1"/>
      <c r="O175" s="1"/>
      <c r="P175" s="1"/>
      <c r="Q175" s="1"/>
      <c r="R175" s="1"/>
      <c r="S175" s="1"/>
      <c r="T175" s="1"/>
    </row>
    <row r="176" spans="6:20" ht="15.75" customHeight="1">
      <c r="F176" s="1"/>
      <c r="L176" s="1"/>
      <c r="M176" s="1"/>
      <c r="O176" s="1"/>
      <c r="P176" s="1"/>
      <c r="Q176" s="1"/>
      <c r="R176" s="1"/>
      <c r="S176" s="1"/>
      <c r="T176" s="1"/>
    </row>
    <row r="177" spans="6:20" ht="15.75" customHeight="1">
      <c r="F177" s="1"/>
      <c r="L177" s="1"/>
      <c r="M177" s="1"/>
      <c r="O177" s="1"/>
      <c r="P177" s="1"/>
      <c r="Q177" s="1"/>
      <c r="R177" s="1"/>
      <c r="S177" s="1"/>
      <c r="T177" s="1"/>
    </row>
    <row r="178" spans="6:20" ht="15.75" customHeight="1">
      <c r="F178" s="1"/>
      <c r="L178" s="1"/>
      <c r="M178" s="1"/>
      <c r="O178" s="1"/>
      <c r="P178" s="1"/>
      <c r="Q178" s="1"/>
      <c r="R178" s="1"/>
      <c r="S178" s="1"/>
      <c r="T178" s="1"/>
    </row>
    <row r="179" spans="6:20" ht="15.75" customHeight="1">
      <c r="F179" s="1"/>
      <c r="L179" s="1"/>
      <c r="M179" s="1"/>
      <c r="O179" s="1"/>
      <c r="P179" s="1"/>
      <c r="Q179" s="1"/>
      <c r="R179" s="1"/>
      <c r="S179" s="1"/>
      <c r="T179" s="1"/>
    </row>
    <row r="180" spans="6:20" ht="15.75" customHeight="1">
      <c r="F180" s="1"/>
      <c r="L180" s="1"/>
      <c r="M180" s="1"/>
      <c r="O180" s="1"/>
      <c r="P180" s="1"/>
      <c r="Q180" s="1"/>
      <c r="R180" s="1"/>
      <c r="S180" s="1"/>
      <c r="T180" s="1"/>
    </row>
    <row r="181" spans="6:20" ht="15.75" customHeight="1">
      <c r="F181" s="1"/>
      <c r="L181" s="1"/>
      <c r="M181" s="1"/>
      <c r="O181" s="1"/>
      <c r="P181" s="1"/>
      <c r="Q181" s="1"/>
      <c r="R181" s="1"/>
      <c r="S181" s="1"/>
      <c r="T181" s="1"/>
    </row>
    <row r="182" spans="6:20" ht="15.75" customHeight="1">
      <c r="F182" s="1"/>
      <c r="L182" s="1"/>
      <c r="M182" s="1"/>
      <c r="O182" s="1"/>
      <c r="P182" s="1"/>
      <c r="Q182" s="1"/>
      <c r="R182" s="1"/>
      <c r="S182" s="1"/>
      <c r="T182" s="1"/>
    </row>
    <row r="183" spans="6:20" ht="15.75" customHeight="1">
      <c r="F183" s="1"/>
      <c r="L183" s="1"/>
      <c r="M183" s="1"/>
      <c r="O183" s="1"/>
      <c r="P183" s="1"/>
      <c r="Q183" s="1"/>
      <c r="R183" s="1"/>
      <c r="S183" s="1"/>
      <c r="T183" s="1"/>
    </row>
    <row r="184" spans="6:20" ht="15.75" customHeight="1">
      <c r="F184" s="1"/>
      <c r="L184" s="1"/>
      <c r="M184" s="1"/>
      <c r="O184" s="1"/>
      <c r="P184" s="1"/>
      <c r="Q184" s="1"/>
      <c r="R184" s="1"/>
      <c r="S184" s="1"/>
      <c r="T184" s="1"/>
    </row>
    <row r="185" spans="6:20" ht="15.75" customHeight="1">
      <c r="F185" s="1"/>
      <c r="L185" s="1"/>
      <c r="M185" s="1"/>
      <c r="O185" s="1"/>
      <c r="P185" s="1"/>
      <c r="Q185" s="1"/>
      <c r="R185" s="1"/>
      <c r="S185" s="1"/>
      <c r="T185" s="1"/>
    </row>
    <row r="186" spans="6:20" ht="15.75" customHeight="1">
      <c r="F186" s="1"/>
      <c r="L186" s="1"/>
      <c r="M186" s="1"/>
      <c r="O186" s="1"/>
      <c r="P186" s="1"/>
      <c r="Q186" s="1"/>
      <c r="R186" s="1"/>
      <c r="S186" s="1"/>
      <c r="T186" s="1"/>
    </row>
    <row r="187" spans="6:20" ht="15.75" customHeight="1">
      <c r="F187" s="1"/>
      <c r="L187" s="1"/>
      <c r="M187" s="1"/>
      <c r="O187" s="1"/>
      <c r="P187" s="1"/>
      <c r="Q187" s="1"/>
      <c r="R187" s="1"/>
      <c r="S187" s="1"/>
      <c r="T187" s="1"/>
    </row>
    <row r="188" spans="6:20" ht="15.75" customHeight="1">
      <c r="F188" s="1"/>
      <c r="L188" s="1"/>
      <c r="M188" s="1"/>
      <c r="O188" s="1"/>
      <c r="P188" s="1"/>
      <c r="Q188" s="1"/>
      <c r="R188" s="1"/>
      <c r="S188" s="1"/>
      <c r="T188" s="1"/>
    </row>
    <row r="189" spans="6:20" ht="15.75" customHeight="1">
      <c r="F189" s="1"/>
      <c r="L189" s="1"/>
      <c r="M189" s="1"/>
      <c r="O189" s="1"/>
      <c r="P189" s="1"/>
      <c r="Q189" s="1"/>
      <c r="R189" s="1"/>
      <c r="S189" s="1"/>
      <c r="T189" s="1"/>
    </row>
    <row r="190" spans="6:20" ht="15.75" customHeight="1">
      <c r="F190" s="1"/>
      <c r="L190" s="1"/>
      <c r="M190" s="1"/>
      <c r="O190" s="1"/>
      <c r="P190" s="1"/>
      <c r="Q190" s="1"/>
      <c r="R190" s="1"/>
      <c r="S190" s="1"/>
      <c r="T190" s="1"/>
    </row>
    <row r="191" spans="6:20" ht="15.75" customHeight="1">
      <c r="F191" s="1"/>
      <c r="L191" s="1"/>
      <c r="M191" s="1"/>
      <c r="O191" s="1"/>
      <c r="P191" s="1"/>
      <c r="Q191" s="1"/>
      <c r="R191" s="1"/>
      <c r="S191" s="1"/>
      <c r="T191" s="1"/>
    </row>
    <row r="192" spans="6:20" ht="15.75" customHeight="1">
      <c r="F192" s="1"/>
      <c r="L192" s="1"/>
      <c r="M192" s="1"/>
      <c r="O192" s="1"/>
      <c r="P192" s="1"/>
      <c r="Q192" s="1"/>
      <c r="R192" s="1"/>
      <c r="S192" s="1"/>
      <c r="T192" s="1"/>
    </row>
    <row r="193" spans="6:20" ht="15.75" customHeight="1">
      <c r="F193" s="1"/>
      <c r="L193" s="1"/>
      <c r="M193" s="1"/>
      <c r="O193" s="1"/>
      <c r="P193" s="1"/>
      <c r="Q193" s="1"/>
      <c r="R193" s="1"/>
      <c r="S193" s="1"/>
      <c r="T193" s="1"/>
    </row>
    <row r="194" spans="6:20" ht="15.75" customHeight="1">
      <c r="F194" s="1"/>
      <c r="L194" s="1"/>
      <c r="M194" s="1"/>
      <c r="O194" s="1"/>
      <c r="P194" s="1"/>
      <c r="Q194" s="1"/>
      <c r="R194" s="1"/>
      <c r="S194" s="1"/>
      <c r="T194" s="1"/>
    </row>
    <row r="195" spans="6:20" ht="15.75" customHeight="1">
      <c r="F195" s="1"/>
      <c r="L195" s="1"/>
      <c r="M195" s="1"/>
      <c r="O195" s="1"/>
      <c r="P195" s="1"/>
      <c r="Q195" s="1"/>
      <c r="R195" s="1"/>
      <c r="S195" s="1"/>
      <c r="T195" s="1"/>
    </row>
    <row r="196" spans="6:20" ht="15.75" customHeight="1">
      <c r="F196" s="1"/>
      <c r="L196" s="1"/>
      <c r="M196" s="1"/>
      <c r="O196" s="1"/>
      <c r="P196" s="1"/>
      <c r="Q196" s="1"/>
      <c r="R196" s="1"/>
      <c r="S196" s="1"/>
      <c r="T196" s="1"/>
    </row>
    <row r="197" spans="6:20" ht="15.75" customHeight="1">
      <c r="F197" s="1"/>
      <c r="L197" s="1"/>
      <c r="M197" s="1"/>
      <c r="O197" s="1"/>
      <c r="P197" s="1"/>
      <c r="Q197" s="1"/>
      <c r="R197" s="1"/>
      <c r="S197" s="1"/>
      <c r="T197" s="1"/>
    </row>
    <row r="198" spans="6:20" ht="15.75" customHeight="1">
      <c r="F198" s="1"/>
      <c r="L198" s="1"/>
      <c r="M198" s="1"/>
      <c r="O198" s="1"/>
      <c r="P198" s="1"/>
      <c r="Q198" s="1"/>
      <c r="R198" s="1"/>
      <c r="S198" s="1"/>
      <c r="T198" s="1"/>
    </row>
    <row r="199" spans="6:20" ht="15.75" customHeight="1">
      <c r="F199" s="1"/>
      <c r="L199" s="1"/>
      <c r="M199" s="1"/>
      <c r="O199" s="1"/>
      <c r="P199" s="1"/>
      <c r="Q199" s="1"/>
      <c r="R199" s="1"/>
      <c r="S199" s="1"/>
      <c r="T199" s="1"/>
    </row>
    <row r="200" spans="6:20" ht="15.75" customHeight="1">
      <c r="F200" s="1"/>
      <c r="L200" s="1"/>
      <c r="M200" s="1"/>
      <c r="O200" s="1"/>
      <c r="P200" s="1"/>
      <c r="Q200" s="1"/>
      <c r="R200" s="1"/>
      <c r="S200" s="1"/>
      <c r="T200" s="1"/>
    </row>
    <row r="201" spans="6:20" ht="15.75" customHeight="1">
      <c r="F201" s="1"/>
      <c r="L201" s="1"/>
      <c r="M201" s="1"/>
      <c r="O201" s="1"/>
      <c r="P201" s="1"/>
      <c r="Q201" s="1"/>
      <c r="R201" s="1"/>
      <c r="S201" s="1"/>
      <c r="T201" s="1"/>
    </row>
    <row r="202" spans="6:20" ht="15.75" customHeight="1">
      <c r="F202" s="1"/>
      <c r="L202" s="1"/>
      <c r="M202" s="1"/>
      <c r="O202" s="1"/>
      <c r="P202" s="1"/>
      <c r="Q202" s="1"/>
      <c r="R202" s="1"/>
      <c r="S202" s="1"/>
      <c r="T202" s="1"/>
    </row>
    <row r="203" spans="6:20" ht="15.75" customHeight="1">
      <c r="F203" s="1"/>
      <c r="L203" s="1"/>
      <c r="M203" s="1"/>
      <c r="O203" s="1"/>
      <c r="P203" s="1"/>
      <c r="Q203" s="1"/>
      <c r="R203" s="1"/>
      <c r="S203" s="1"/>
      <c r="T203" s="1"/>
    </row>
    <row r="204" spans="6:20" ht="15.75" customHeight="1">
      <c r="F204" s="1"/>
      <c r="L204" s="1"/>
      <c r="M204" s="1"/>
      <c r="O204" s="1"/>
      <c r="P204" s="1"/>
      <c r="Q204" s="1"/>
      <c r="R204" s="1"/>
      <c r="S204" s="1"/>
      <c r="T204" s="1"/>
    </row>
    <row r="205" spans="6:20" ht="15.75" customHeight="1">
      <c r="F205" s="1"/>
      <c r="L205" s="1"/>
      <c r="M205" s="1"/>
      <c r="O205" s="1"/>
      <c r="P205" s="1"/>
      <c r="Q205" s="1"/>
      <c r="R205" s="1"/>
      <c r="S205" s="1"/>
      <c r="T205" s="1"/>
    </row>
    <row r="206" spans="6:20" ht="15.75" customHeight="1">
      <c r="F206" s="1"/>
      <c r="L206" s="1"/>
      <c r="M206" s="1"/>
      <c r="O206" s="1"/>
      <c r="P206" s="1"/>
      <c r="Q206" s="1"/>
      <c r="R206" s="1"/>
      <c r="S206" s="1"/>
      <c r="T206" s="1"/>
    </row>
    <row r="207" spans="6:20" ht="15.75" customHeight="1">
      <c r="F207" s="1"/>
      <c r="L207" s="1"/>
      <c r="M207" s="1"/>
      <c r="O207" s="1"/>
      <c r="P207" s="1"/>
      <c r="Q207" s="1"/>
      <c r="R207" s="1"/>
      <c r="S207" s="1"/>
      <c r="T207" s="1"/>
    </row>
    <row r="208" spans="6:20" ht="15.75" customHeight="1">
      <c r="F208" s="1"/>
      <c r="L208" s="1"/>
      <c r="M208" s="1"/>
      <c r="O208" s="1"/>
      <c r="P208" s="1"/>
      <c r="Q208" s="1"/>
      <c r="R208" s="1"/>
      <c r="S208" s="1"/>
      <c r="T208" s="1"/>
    </row>
    <row r="209" spans="6:20" ht="15.75" customHeight="1">
      <c r="F209" s="1"/>
      <c r="L209" s="1"/>
      <c r="M209" s="1"/>
      <c r="O209" s="1"/>
      <c r="P209" s="1"/>
      <c r="Q209" s="1"/>
      <c r="R209" s="1"/>
      <c r="S209" s="1"/>
      <c r="T209" s="1"/>
    </row>
    <row r="210" spans="6:20" ht="15.75" customHeight="1">
      <c r="F210" s="1"/>
      <c r="L210" s="1"/>
      <c r="M210" s="1"/>
      <c r="O210" s="1"/>
      <c r="P210" s="1"/>
      <c r="Q210" s="1"/>
      <c r="R210" s="1"/>
      <c r="S210" s="1"/>
      <c r="T210" s="1"/>
    </row>
    <row r="211" spans="6:20" ht="15.75" customHeight="1">
      <c r="F211" s="1"/>
      <c r="L211" s="1"/>
      <c r="M211" s="1"/>
      <c r="O211" s="1"/>
      <c r="P211" s="1"/>
      <c r="Q211" s="1"/>
      <c r="R211" s="1"/>
      <c r="S211" s="1"/>
      <c r="T211" s="1"/>
    </row>
    <row r="212" spans="6:20" ht="15.75" customHeight="1">
      <c r="F212" s="1"/>
      <c r="L212" s="1"/>
      <c r="M212" s="1"/>
      <c r="O212" s="1"/>
      <c r="P212" s="1"/>
      <c r="Q212" s="1"/>
      <c r="R212" s="1"/>
      <c r="S212" s="1"/>
      <c r="T212" s="1"/>
    </row>
    <row r="213" spans="6:20" ht="15.75" customHeight="1">
      <c r="F213" s="1"/>
      <c r="L213" s="1"/>
      <c r="M213" s="1"/>
      <c r="O213" s="1"/>
      <c r="P213" s="1"/>
      <c r="Q213" s="1"/>
      <c r="R213" s="1"/>
      <c r="S213" s="1"/>
      <c r="T213" s="1"/>
    </row>
    <row r="214" spans="6:20" ht="15.75" customHeight="1">
      <c r="F214" s="1"/>
      <c r="L214" s="1"/>
      <c r="M214" s="1"/>
      <c r="O214" s="1"/>
      <c r="P214" s="1"/>
      <c r="Q214" s="1"/>
      <c r="R214" s="1"/>
      <c r="S214" s="1"/>
      <c r="T214" s="1"/>
    </row>
    <row r="215" spans="6:20" ht="15.75" customHeight="1">
      <c r="F215" s="1"/>
      <c r="L215" s="1"/>
      <c r="M215" s="1"/>
      <c r="O215" s="1"/>
      <c r="P215" s="1"/>
      <c r="Q215" s="1"/>
      <c r="R215" s="1"/>
      <c r="S215" s="1"/>
      <c r="T215" s="1"/>
    </row>
    <row r="216" spans="6:20" ht="15.75" customHeight="1">
      <c r="F216" s="1"/>
      <c r="L216" s="1"/>
      <c r="M216" s="1"/>
      <c r="O216" s="1"/>
      <c r="P216" s="1"/>
      <c r="Q216" s="1"/>
      <c r="R216" s="1"/>
      <c r="S216" s="1"/>
      <c r="T216" s="1"/>
    </row>
    <row r="217" spans="6:20" ht="15.75" customHeight="1">
      <c r="F217" s="1"/>
      <c r="L217" s="1"/>
      <c r="M217" s="1"/>
      <c r="O217" s="1"/>
      <c r="P217" s="1"/>
      <c r="Q217" s="1"/>
      <c r="R217" s="1"/>
      <c r="S217" s="1"/>
      <c r="T217" s="1"/>
    </row>
    <row r="218" spans="6:20" ht="15.75" customHeight="1">
      <c r="F218" s="1"/>
      <c r="L218" s="1"/>
      <c r="M218" s="1"/>
      <c r="O218" s="1"/>
      <c r="P218" s="1"/>
      <c r="Q218" s="1"/>
      <c r="R218" s="1"/>
      <c r="S218" s="1"/>
      <c r="T218" s="1"/>
    </row>
    <row r="219" spans="6:20" ht="15.75" customHeight="1">
      <c r="F219" s="1"/>
      <c r="L219" s="1"/>
      <c r="M219" s="1"/>
      <c r="O219" s="1"/>
      <c r="P219" s="1"/>
      <c r="Q219" s="1"/>
      <c r="R219" s="1"/>
      <c r="S219" s="1"/>
      <c r="T219" s="1"/>
    </row>
    <row r="220" spans="6:20" ht="15.75" customHeight="1">
      <c r="F220" s="1"/>
      <c r="L220" s="1"/>
      <c r="M220" s="1"/>
      <c r="O220" s="1"/>
      <c r="P220" s="1"/>
      <c r="Q220" s="1"/>
      <c r="R220" s="1"/>
      <c r="S220" s="1"/>
      <c r="T220" s="1"/>
    </row>
    <row r="221" spans="6:20" ht="15.75" customHeight="1">
      <c r="F221" s="1"/>
      <c r="L221" s="1"/>
      <c r="M221" s="1"/>
      <c r="O221" s="1"/>
      <c r="P221" s="1"/>
      <c r="Q221" s="1"/>
      <c r="R221" s="1"/>
      <c r="S221" s="1"/>
      <c r="T221" s="1"/>
    </row>
    <row r="222" spans="6:20" ht="15.75" customHeight="1">
      <c r="F222" s="1"/>
      <c r="L222" s="1"/>
      <c r="M222" s="1"/>
      <c r="O222" s="1"/>
      <c r="P222" s="1"/>
      <c r="Q222" s="1"/>
      <c r="R222" s="1"/>
      <c r="S222" s="1"/>
      <c r="T222" s="1"/>
    </row>
    <row r="223" spans="6:20" ht="15.75" customHeight="1">
      <c r="F223" s="1"/>
      <c r="L223" s="1"/>
      <c r="M223" s="1"/>
      <c r="O223" s="1"/>
      <c r="P223" s="1"/>
      <c r="Q223" s="1"/>
      <c r="R223" s="1"/>
      <c r="S223" s="1"/>
      <c r="T223" s="1"/>
    </row>
    <row r="224" spans="6:20" ht="15.75" customHeight="1">
      <c r="F224" s="1"/>
      <c r="L224" s="1"/>
      <c r="M224" s="1"/>
      <c r="O224" s="1"/>
      <c r="P224" s="1"/>
      <c r="Q224" s="1"/>
      <c r="R224" s="1"/>
      <c r="S224" s="1"/>
      <c r="T224" s="1"/>
    </row>
    <row r="225" spans="6:20" ht="15.75" customHeight="1">
      <c r="F225" s="1"/>
      <c r="L225" s="1"/>
      <c r="M225" s="1"/>
      <c r="O225" s="1"/>
      <c r="P225" s="1"/>
      <c r="Q225" s="1"/>
      <c r="R225" s="1"/>
      <c r="S225" s="1"/>
      <c r="T225" s="1"/>
    </row>
    <row r="226" spans="6:20" ht="15.75" customHeight="1">
      <c r="F226" s="1"/>
      <c r="L226" s="1"/>
      <c r="M226" s="1"/>
      <c r="O226" s="1"/>
      <c r="P226" s="1"/>
      <c r="Q226" s="1"/>
      <c r="R226" s="1"/>
      <c r="S226" s="1"/>
      <c r="T226" s="1"/>
    </row>
    <row r="227" spans="6:20" ht="15.75" customHeight="1">
      <c r="F227" s="1"/>
      <c r="L227" s="1"/>
      <c r="M227" s="1"/>
      <c r="O227" s="1"/>
      <c r="P227" s="1"/>
      <c r="Q227" s="1"/>
      <c r="R227" s="1"/>
      <c r="S227" s="1"/>
      <c r="T227" s="1"/>
    </row>
    <row r="228" spans="6:20" ht="15.75" customHeight="1">
      <c r="F228" s="1"/>
      <c r="L228" s="1"/>
      <c r="M228" s="1"/>
      <c r="O228" s="1"/>
      <c r="P228" s="1"/>
      <c r="Q228" s="1"/>
      <c r="R228" s="1"/>
      <c r="S228" s="1"/>
      <c r="T228" s="1"/>
    </row>
    <row r="229" spans="6:20" ht="15.75" customHeight="1">
      <c r="F229" s="1"/>
      <c r="L229" s="1"/>
      <c r="M229" s="1"/>
      <c r="O229" s="1"/>
      <c r="P229" s="1"/>
      <c r="Q229" s="1"/>
      <c r="R229" s="1"/>
      <c r="S229" s="1"/>
      <c r="T229" s="1"/>
    </row>
    <row r="230" spans="6:20" ht="15.75" customHeight="1">
      <c r="F230" s="1"/>
      <c r="L230" s="1"/>
      <c r="M230" s="1"/>
      <c r="O230" s="1"/>
      <c r="P230" s="1"/>
      <c r="Q230" s="1"/>
      <c r="R230" s="1"/>
      <c r="S230" s="1"/>
      <c r="T230" s="1"/>
    </row>
    <row r="231" spans="6:20" ht="15.75" customHeight="1">
      <c r="F231" s="1"/>
      <c r="L231" s="1"/>
      <c r="M231" s="1"/>
      <c r="O231" s="1"/>
      <c r="P231" s="1"/>
      <c r="Q231" s="1"/>
      <c r="R231" s="1"/>
      <c r="S231" s="1"/>
      <c r="T231" s="1"/>
    </row>
    <row r="232" spans="6:20" ht="15.75" customHeight="1">
      <c r="F232" s="1"/>
      <c r="L232" s="1"/>
      <c r="M232" s="1"/>
      <c r="O232" s="1"/>
      <c r="P232" s="1"/>
      <c r="Q232" s="1"/>
      <c r="R232" s="1"/>
      <c r="S232" s="1"/>
      <c r="T232" s="1"/>
    </row>
    <row r="233" spans="6:20" ht="15.75" customHeight="1">
      <c r="F233" s="1"/>
      <c r="L233" s="1"/>
      <c r="M233" s="1"/>
      <c r="O233" s="1"/>
      <c r="P233" s="1"/>
      <c r="Q233" s="1"/>
      <c r="R233" s="1"/>
      <c r="S233" s="1"/>
      <c r="T233" s="1"/>
    </row>
    <row r="234" spans="6:20" ht="15.75" customHeight="1">
      <c r="F234" s="1"/>
      <c r="L234" s="1"/>
      <c r="M234" s="1"/>
      <c r="O234" s="1"/>
      <c r="P234" s="1"/>
      <c r="Q234" s="1"/>
      <c r="R234" s="1"/>
      <c r="S234" s="1"/>
      <c r="T234" s="1"/>
    </row>
    <row r="235" spans="6:20" ht="15.75" customHeight="1">
      <c r="F235" s="1"/>
      <c r="L235" s="1"/>
      <c r="M235" s="1"/>
      <c r="O235" s="1"/>
      <c r="P235" s="1"/>
      <c r="Q235" s="1"/>
      <c r="R235" s="1"/>
      <c r="S235" s="1"/>
      <c r="T235" s="1"/>
    </row>
    <row r="236" spans="6:20" ht="15.75" customHeight="1">
      <c r="F236" s="1"/>
      <c r="L236" s="1"/>
      <c r="M236" s="1"/>
      <c r="O236" s="1"/>
      <c r="P236" s="1"/>
      <c r="Q236" s="1"/>
      <c r="R236" s="1"/>
      <c r="S236" s="1"/>
      <c r="T236" s="1"/>
    </row>
    <row r="237" spans="6:20" ht="15.75" customHeight="1">
      <c r="F237" s="1"/>
      <c r="L237" s="1"/>
      <c r="M237" s="1"/>
      <c r="O237" s="1"/>
      <c r="P237" s="1"/>
      <c r="Q237" s="1"/>
      <c r="R237" s="1"/>
      <c r="S237" s="1"/>
      <c r="T237" s="1"/>
    </row>
    <row r="238" spans="6:20" ht="15.75" customHeight="1">
      <c r="F238" s="1"/>
      <c r="L238" s="1"/>
      <c r="M238" s="1"/>
      <c r="O238" s="1"/>
      <c r="P238" s="1"/>
      <c r="Q238" s="1"/>
      <c r="R238" s="1"/>
      <c r="S238" s="1"/>
      <c r="T238" s="1"/>
    </row>
    <row r="239" spans="6:20" ht="15.75" customHeight="1">
      <c r="F239" s="1"/>
      <c r="L239" s="1"/>
      <c r="M239" s="1"/>
      <c r="O239" s="1"/>
      <c r="P239" s="1"/>
      <c r="Q239" s="1"/>
      <c r="R239" s="1"/>
      <c r="S239" s="1"/>
      <c r="T239" s="1"/>
    </row>
    <row r="240" spans="6:20" ht="15.75" customHeight="1">
      <c r="F240" s="1"/>
      <c r="L240" s="1"/>
      <c r="M240" s="1"/>
      <c r="O240" s="1"/>
      <c r="P240" s="1"/>
      <c r="Q240" s="1"/>
      <c r="R240" s="1"/>
      <c r="S240" s="1"/>
      <c r="T240" s="1"/>
    </row>
    <row r="241" spans="6:20" ht="15.75" customHeight="1">
      <c r="F241" s="1"/>
      <c r="L241" s="1"/>
      <c r="M241" s="1"/>
      <c r="O241" s="1"/>
      <c r="P241" s="1"/>
      <c r="Q241" s="1"/>
      <c r="R241" s="1"/>
      <c r="S241" s="1"/>
      <c r="T241" s="1"/>
    </row>
    <row r="242" spans="6:20" ht="15.75" customHeight="1">
      <c r="F242" s="1"/>
      <c r="L242" s="1"/>
      <c r="M242" s="1"/>
      <c r="O242" s="1"/>
      <c r="P242" s="1"/>
      <c r="Q242" s="1"/>
      <c r="R242" s="1"/>
      <c r="S242" s="1"/>
      <c r="T242" s="1"/>
    </row>
    <row r="243" spans="6:20" ht="15.75" customHeight="1">
      <c r="F243" s="1"/>
      <c r="L243" s="1"/>
      <c r="M243" s="1"/>
      <c r="O243" s="1"/>
      <c r="P243" s="1"/>
      <c r="Q243" s="1"/>
      <c r="R243" s="1"/>
      <c r="S243" s="1"/>
      <c r="T243" s="1"/>
    </row>
    <row r="244" spans="6:20" ht="15.75" customHeight="1">
      <c r="F244" s="1"/>
      <c r="L244" s="1"/>
      <c r="M244" s="1"/>
      <c r="O244" s="1"/>
      <c r="P244" s="1"/>
      <c r="Q244" s="1"/>
      <c r="R244" s="1"/>
      <c r="S244" s="1"/>
      <c r="T244" s="1"/>
    </row>
    <row r="245" spans="6:20" ht="15.75" customHeight="1">
      <c r="F245" s="1"/>
      <c r="L245" s="1"/>
      <c r="M245" s="1"/>
      <c r="O245" s="1"/>
      <c r="P245" s="1"/>
      <c r="Q245" s="1"/>
      <c r="R245" s="1"/>
      <c r="S245" s="1"/>
      <c r="T245" s="1"/>
    </row>
    <row r="246" spans="6:20" ht="15.75" customHeight="1">
      <c r="F246" s="1"/>
      <c r="L246" s="1"/>
      <c r="M246" s="1"/>
      <c r="O246" s="1"/>
      <c r="P246" s="1"/>
      <c r="Q246" s="1"/>
      <c r="R246" s="1"/>
      <c r="S246" s="1"/>
      <c r="T246" s="1"/>
    </row>
    <row r="247" spans="6:20" ht="15.75" customHeight="1">
      <c r="F247" s="1"/>
      <c r="L247" s="1"/>
      <c r="M247" s="1"/>
      <c r="O247" s="1"/>
      <c r="P247" s="1"/>
      <c r="Q247" s="1"/>
      <c r="R247" s="1"/>
      <c r="S247" s="1"/>
      <c r="T247" s="1"/>
    </row>
    <row r="248" spans="6:20" ht="15.75" customHeight="1">
      <c r="F248" s="1"/>
      <c r="L248" s="1"/>
      <c r="M248" s="1"/>
      <c r="O248" s="1"/>
      <c r="P248" s="1"/>
      <c r="Q248" s="1"/>
      <c r="R248" s="1"/>
      <c r="S248" s="1"/>
      <c r="T248" s="1"/>
    </row>
    <row r="249" spans="6:20" ht="15.75" customHeight="1">
      <c r="F249" s="1"/>
      <c r="L249" s="1"/>
      <c r="M249" s="1"/>
      <c r="O249" s="1"/>
      <c r="P249" s="1"/>
      <c r="Q249" s="1"/>
      <c r="R249" s="1"/>
      <c r="S249" s="1"/>
      <c r="T249" s="1"/>
    </row>
    <row r="250" spans="6:20" ht="15.75" customHeight="1">
      <c r="F250" s="1"/>
      <c r="L250" s="1"/>
      <c r="M250" s="1"/>
      <c r="O250" s="1"/>
      <c r="P250" s="1"/>
      <c r="Q250" s="1"/>
      <c r="R250" s="1"/>
      <c r="S250" s="1"/>
      <c r="T250" s="1"/>
    </row>
    <row r="251" spans="6:20" ht="15.75" customHeight="1">
      <c r="F251" s="1"/>
      <c r="L251" s="1"/>
      <c r="M251" s="1"/>
      <c r="O251" s="1"/>
      <c r="P251" s="1"/>
      <c r="Q251" s="1"/>
      <c r="R251" s="1"/>
      <c r="S251" s="1"/>
      <c r="T251" s="1"/>
    </row>
    <row r="252" spans="6:20" ht="15.75" customHeight="1">
      <c r="F252" s="1"/>
      <c r="L252" s="1"/>
      <c r="M252" s="1"/>
      <c r="O252" s="1"/>
      <c r="P252" s="1"/>
      <c r="Q252" s="1"/>
      <c r="R252" s="1"/>
      <c r="S252" s="1"/>
      <c r="T252" s="1"/>
    </row>
    <row r="253" spans="6:20" ht="15.75" customHeight="1">
      <c r="F253" s="1"/>
      <c r="L253" s="1"/>
      <c r="M253" s="1"/>
      <c r="O253" s="1"/>
      <c r="P253" s="1"/>
      <c r="Q253" s="1"/>
      <c r="R253" s="1"/>
      <c r="S253" s="1"/>
      <c r="T253" s="1"/>
    </row>
    <row r="254" spans="6:20" ht="15.75" customHeight="1">
      <c r="F254" s="1"/>
      <c r="L254" s="1"/>
      <c r="M254" s="1"/>
      <c r="O254" s="1"/>
      <c r="P254" s="1"/>
      <c r="Q254" s="1"/>
      <c r="R254" s="1"/>
      <c r="S254" s="1"/>
      <c r="T254" s="1"/>
    </row>
    <row r="255" spans="6:20" ht="15.75" customHeight="1">
      <c r="F255" s="1"/>
      <c r="L255" s="1"/>
      <c r="M255" s="1"/>
      <c r="O255" s="1"/>
      <c r="P255" s="1"/>
      <c r="Q255" s="1"/>
      <c r="R255" s="1"/>
      <c r="S255" s="1"/>
      <c r="T255" s="1"/>
    </row>
    <row r="256" spans="6:20" ht="15.75" customHeight="1">
      <c r="F256" s="1"/>
      <c r="L256" s="1"/>
      <c r="M256" s="1"/>
      <c r="O256" s="1"/>
      <c r="P256" s="1"/>
      <c r="Q256" s="1"/>
      <c r="R256" s="1"/>
      <c r="S256" s="1"/>
      <c r="T256" s="1"/>
    </row>
    <row r="257" spans="6:20" ht="15.75" customHeight="1">
      <c r="F257" s="1"/>
      <c r="L257" s="1"/>
      <c r="M257" s="1"/>
      <c r="O257" s="1"/>
      <c r="P257" s="1"/>
      <c r="Q257" s="1"/>
      <c r="R257" s="1"/>
      <c r="S257" s="1"/>
      <c r="T257" s="1"/>
    </row>
    <row r="258" spans="6:20" ht="15.75" customHeight="1">
      <c r="F258" s="1"/>
      <c r="L258" s="1"/>
      <c r="M258" s="1"/>
      <c r="O258" s="1"/>
      <c r="P258" s="1"/>
      <c r="Q258" s="1"/>
      <c r="R258" s="1"/>
      <c r="S258" s="1"/>
      <c r="T258" s="1"/>
    </row>
    <row r="259" spans="6:20" ht="15.75" customHeight="1">
      <c r="F259" s="1"/>
      <c r="L259" s="1"/>
      <c r="M259" s="1"/>
      <c r="O259" s="1"/>
      <c r="P259" s="1"/>
      <c r="Q259" s="1"/>
      <c r="R259" s="1"/>
      <c r="S259" s="1"/>
      <c r="T259" s="1"/>
    </row>
    <row r="260" spans="6:20" ht="15.75" customHeight="1">
      <c r="F260" s="1"/>
      <c r="L260" s="1"/>
      <c r="M260" s="1"/>
      <c r="O260" s="1"/>
      <c r="P260" s="1"/>
      <c r="Q260" s="1"/>
      <c r="R260" s="1"/>
      <c r="S260" s="1"/>
      <c r="T260" s="1"/>
    </row>
    <row r="261" spans="6:20" ht="15.75" customHeight="1">
      <c r="F261" s="1"/>
      <c r="L261" s="1"/>
      <c r="M261" s="1"/>
      <c r="O261" s="1"/>
      <c r="P261" s="1"/>
      <c r="Q261" s="1"/>
      <c r="R261" s="1"/>
      <c r="S261" s="1"/>
      <c r="T261" s="1"/>
    </row>
    <row r="262" spans="6:20" ht="15.75" customHeight="1">
      <c r="F262" s="1"/>
      <c r="L262" s="1"/>
      <c r="M262" s="1"/>
      <c r="O262" s="1"/>
      <c r="P262" s="1"/>
      <c r="Q262" s="1"/>
      <c r="R262" s="1"/>
      <c r="S262" s="1"/>
      <c r="T262" s="1"/>
    </row>
    <row r="263" spans="6:20" ht="15.75" customHeight="1">
      <c r="F263" s="1"/>
      <c r="L263" s="1"/>
      <c r="M263" s="1"/>
      <c r="O263" s="1"/>
      <c r="P263" s="1"/>
      <c r="Q263" s="1"/>
      <c r="R263" s="1"/>
      <c r="S263" s="1"/>
      <c r="T263" s="1"/>
    </row>
    <row r="264" spans="6:20" ht="15.75" customHeight="1">
      <c r="F264" s="1"/>
      <c r="L264" s="1"/>
      <c r="M264" s="1"/>
      <c r="O264" s="1"/>
      <c r="P264" s="1"/>
      <c r="Q264" s="1"/>
      <c r="R264" s="1"/>
      <c r="S264" s="1"/>
      <c r="T264" s="1"/>
    </row>
    <row r="265" spans="6:20" ht="15.75" customHeight="1">
      <c r="F265" s="1"/>
      <c r="L265" s="1"/>
      <c r="M265" s="1"/>
      <c r="O265" s="1"/>
      <c r="P265" s="1"/>
      <c r="Q265" s="1"/>
      <c r="R265" s="1"/>
      <c r="S265" s="1"/>
      <c r="T265" s="1"/>
    </row>
    <row r="266" spans="6:20" ht="15.75" customHeight="1">
      <c r="F266" s="1"/>
      <c r="L266" s="1"/>
      <c r="M266" s="1"/>
      <c r="O266" s="1"/>
      <c r="P266" s="1"/>
      <c r="Q266" s="1"/>
      <c r="R266" s="1"/>
      <c r="S266" s="1"/>
      <c r="T266" s="1"/>
    </row>
    <row r="267" spans="6:20" ht="15.75" customHeight="1">
      <c r="F267" s="1"/>
      <c r="L267" s="1"/>
      <c r="M267" s="1"/>
      <c r="O267" s="1"/>
      <c r="P267" s="1"/>
      <c r="Q267" s="1"/>
      <c r="R267" s="1"/>
      <c r="S267" s="1"/>
      <c r="T267" s="1"/>
    </row>
    <row r="268" spans="6:20" ht="15.75" customHeight="1">
      <c r="F268" s="1"/>
      <c r="L268" s="1"/>
      <c r="M268" s="1"/>
      <c r="O268" s="1"/>
      <c r="P268" s="1"/>
      <c r="Q268" s="1"/>
      <c r="R268" s="1"/>
      <c r="S268" s="1"/>
      <c r="T268" s="1"/>
    </row>
    <row r="269" spans="6:20" ht="15.75" customHeight="1">
      <c r="F269" s="1"/>
      <c r="L269" s="1"/>
      <c r="M269" s="1"/>
      <c r="O269" s="1"/>
      <c r="P269" s="1"/>
      <c r="Q269" s="1"/>
      <c r="R269" s="1"/>
      <c r="S269" s="1"/>
      <c r="T269" s="1"/>
    </row>
    <row r="270" spans="6:20" ht="15.75" customHeight="1">
      <c r="F270" s="1"/>
      <c r="L270" s="1"/>
      <c r="M270" s="1"/>
      <c r="O270" s="1"/>
      <c r="P270" s="1"/>
      <c r="Q270" s="1"/>
      <c r="R270" s="1"/>
      <c r="S270" s="1"/>
      <c r="T270" s="1"/>
    </row>
    <row r="271" spans="6:20" ht="15.75" customHeight="1">
      <c r="L271" s="1"/>
      <c r="M271" s="1"/>
      <c r="O271" s="1"/>
      <c r="P271" s="1"/>
      <c r="Q271" s="1"/>
      <c r="R271" s="1"/>
      <c r="S271" s="1"/>
      <c r="T271" s="1"/>
    </row>
    <row r="272" spans="6:20" ht="15.75" customHeight="1">
      <c r="L272" s="1"/>
      <c r="M272" s="1"/>
      <c r="O272" s="1"/>
      <c r="P272" s="1"/>
      <c r="Q272" s="1"/>
      <c r="R272" s="1"/>
      <c r="S272" s="1"/>
      <c r="T272" s="1"/>
    </row>
    <row r="273" spans="12:20" ht="15.75" customHeight="1">
      <c r="L273" s="1"/>
      <c r="M273" s="1"/>
      <c r="O273" s="1"/>
      <c r="P273" s="1"/>
      <c r="Q273" s="1"/>
      <c r="R273" s="1"/>
      <c r="S273" s="1"/>
      <c r="T273" s="1"/>
    </row>
    <row r="274" spans="12:20" ht="15.75" customHeight="1">
      <c r="L274" s="1"/>
      <c r="M274" s="1"/>
      <c r="O274" s="1"/>
      <c r="P274" s="1"/>
      <c r="Q274" s="1"/>
      <c r="R274" s="1"/>
      <c r="S274" s="1"/>
      <c r="T274" s="1"/>
    </row>
    <row r="275" spans="12:20" ht="15.75" customHeight="1">
      <c r="L275" s="1"/>
      <c r="M275" s="1"/>
      <c r="O275" s="1"/>
      <c r="P275" s="1"/>
      <c r="Q275" s="1"/>
      <c r="R275" s="1"/>
      <c r="S275" s="1"/>
      <c r="T275" s="1"/>
    </row>
    <row r="276" spans="12:20" ht="15.75" customHeight="1">
      <c r="L276" s="1"/>
      <c r="M276" s="1"/>
      <c r="O276" s="1"/>
      <c r="P276" s="1"/>
      <c r="Q276" s="1"/>
      <c r="R276" s="1"/>
      <c r="S276" s="1"/>
      <c r="T276" s="1"/>
    </row>
    <row r="277" spans="12:20" ht="15.75" customHeight="1">
      <c r="L277" s="1"/>
      <c r="M277" s="1"/>
      <c r="O277" s="1"/>
      <c r="P277" s="1"/>
      <c r="Q277" s="1"/>
      <c r="R277" s="1"/>
      <c r="S277" s="1"/>
      <c r="T277" s="1"/>
    </row>
    <row r="278" spans="12:20" ht="15.75" customHeight="1">
      <c r="L278" s="1"/>
      <c r="M278" s="1"/>
      <c r="O278" s="1"/>
      <c r="P278" s="1"/>
      <c r="Q278" s="1"/>
      <c r="R278" s="1"/>
      <c r="S278" s="1"/>
      <c r="T278" s="1"/>
    </row>
    <row r="279" spans="12:20" ht="15.75" customHeight="1">
      <c r="L279" s="1"/>
      <c r="M279" s="1"/>
      <c r="O279" s="1"/>
      <c r="P279" s="1"/>
      <c r="Q279" s="1"/>
      <c r="R279" s="1"/>
      <c r="S279" s="1"/>
      <c r="T279" s="1"/>
    </row>
    <row r="280" spans="12:20" ht="15.75" customHeight="1">
      <c r="L280" s="1"/>
      <c r="M280" s="1"/>
      <c r="O280" s="1"/>
      <c r="P280" s="1"/>
      <c r="Q280" s="1"/>
      <c r="R280" s="1"/>
      <c r="S280" s="1"/>
      <c r="T280" s="1"/>
    </row>
    <row r="281" spans="12:20" ht="15.75" customHeight="1">
      <c r="L281" s="1"/>
      <c r="M281" s="1"/>
      <c r="O281" s="1"/>
      <c r="P281" s="1"/>
      <c r="Q281" s="1"/>
      <c r="R281" s="1"/>
      <c r="S281" s="1"/>
      <c r="T281" s="1"/>
    </row>
    <row r="282" spans="12:20" ht="15.75" customHeight="1">
      <c r="L282" s="1"/>
      <c r="M282" s="1"/>
      <c r="O282" s="1"/>
      <c r="P282" s="1"/>
      <c r="Q282" s="1"/>
      <c r="R282" s="1"/>
      <c r="S282" s="1"/>
      <c r="T282" s="1"/>
    </row>
    <row r="283" spans="12:20" ht="15.75" customHeight="1">
      <c r="L283" s="1"/>
      <c r="M283" s="1"/>
      <c r="O283" s="1"/>
      <c r="P283" s="1"/>
      <c r="Q283" s="1"/>
      <c r="R283" s="1"/>
      <c r="S283" s="1"/>
      <c r="T283" s="1"/>
    </row>
    <row r="284" spans="12:20" ht="15.75" customHeight="1">
      <c r="L284" s="1"/>
      <c r="M284" s="1"/>
      <c r="O284" s="1"/>
      <c r="P284" s="1"/>
      <c r="Q284" s="1"/>
      <c r="R284" s="1"/>
      <c r="S284" s="1"/>
      <c r="T284" s="1"/>
    </row>
    <row r="285" spans="12:20" ht="15.75" customHeight="1">
      <c r="L285" s="1"/>
      <c r="M285" s="1"/>
      <c r="O285" s="1"/>
      <c r="P285" s="1"/>
      <c r="Q285" s="1"/>
      <c r="R285" s="1"/>
      <c r="S285" s="1"/>
      <c r="T285" s="1"/>
    </row>
    <row r="286" spans="12:20" ht="15.75" customHeight="1">
      <c r="L286" s="1"/>
      <c r="M286" s="1"/>
      <c r="O286" s="1"/>
      <c r="P286" s="1"/>
      <c r="Q286" s="1"/>
      <c r="R286" s="1"/>
      <c r="S286" s="1"/>
      <c r="T286" s="1"/>
    </row>
    <row r="287" spans="12:20" ht="15.75" customHeight="1">
      <c r="L287" s="1"/>
      <c r="M287" s="1"/>
      <c r="O287" s="1"/>
      <c r="P287" s="1"/>
      <c r="Q287" s="1"/>
      <c r="R287" s="1"/>
      <c r="S287" s="1"/>
      <c r="T287" s="1"/>
    </row>
    <row r="288" spans="12:20" ht="15.75" customHeight="1">
      <c r="L288" s="1"/>
      <c r="M288" s="1"/>
      <c r="O288" s="1"/>
      <c r="P288" s="1"/>
      <c r="Q288" s="1"/>
      <c r="R288" s="1"/>
      <c r="S288" s="1"/>
      <c r="T288" s="1"/>
    </row>
    <row r="289" spans="12:20" ht="15.75" customHeight="1">
      <c r="L289" s="1"/>
      <c r="M289" s="1"/>
      <c r="O289" s="1"/>
      <c r="P289" s="1"/>
      <c r="Q289" s="1"/>
      <c r="R289" s="1"/>
      <c r="S289" s="1"/>
      <c r="T289" s="1"/>
    </row>
    <row r="290" spans="12:20" ht="15.75" customHeight="1">
      <c r="L290" s="1"/>
      <c r="M290" s="1"/>
      <c r="O290" s="1"/>
      <c r="P290" s="1"/>
      <c r="Q290" s="1"/>
      <c r="R290" s="1"/>
      <c r="S290" s="1"/>
      <c r="T290" s="1"/>
    </row>
    <row r="291" spans="12:20" ht="15.75" customHeight="1">
      <c r="L291" s="1"/>
      <c r="M291" s="1"/>
      <c r="O291" s="1"/>
      <c r="P291" s="1"/>
      <c r="Q291" s="1"/>
      <c r="R291" s="1"/>
      <c r="S291" s="1"/>
      <c r="T291" s="1"/>
    </row>
    <row r="292" spans="12:20" ht="15.75" customHeight="1">
      <c r="L292" s="1"/>
      <c r="M292" s="1"/>
      <c r="O292" s="1"/>
      <c r="P292" s="1"/>
      <c r="Q292" s="1"/>
      <c r="R292" s="1"/>
      <c r="S292" s="1"/>
      <c r="T292" s="1"/>
    </row>
    <row r="293" spans="12:20" ht="15.75" customHeight="1">
      <c r="L293" s="1"/>
      <c r="M293" s="1"/>
      <c r="O293" s="1"/>
      <c r="P293" s="1"/>
      <c r="Q293" s="1"/>
      <c r="R293" s="1"/>
      <c r="S293" s="1"/>
      <c r="T293" s="1"/>
    </row>
    <row r="294" spans="12:20" ht="15.75" customHeight="1">
      <c r="L294" s="1"/>
      <c r="M294" s="1"/>
      <c r="O294" s="1"/>
      <c r="P294" s="1"/>
      <c r="Q294" s="1"/>
      <c r="R294" s="1"/>
      <c r="S294" s="1"/>
      <c r="T294" s="1"/>
    </row>
    <row r="295" spans="12:20" ht="15.75" customHeight="1">
      <c r="L295" s="1"/>
      <c r="M295" s="1"/>
      <c r="O295" s="1"/>
      <c r="P295" s="1"/>
      <c r="Q295" s="1"/>
      <c r="R295" s="1"/>
      <c r="S295" s="1"/>
      <c r="T295" s="1"/>
    </row>
    <row r="296" spans="12:20" ht="15.75" customHeight="1">
      <c r="L296" s="1"/>
      <c r="M296" s="1"/>
      <c r="O296" s="1"/>
      <c r="P296" s="1"/>
      <c r="Q296" s="1"/>
      <c r="R296" s="1"/>
      <c r="S296" s="1"/>
      <c r="T296" s="1"/>
    </row>
    <row r="297" spans="12:20" ht="15.75" customHeight="1">
      <c r="L297" s="1"/>
      <c r="M297" s="1"/>
      <c r="O297" s="1"/>
      <c r="P297" s="1"/>
      <c r="Q297" s="1"/>
      <c r="R297" s="1"/>
      <c r="S297" s="1"/>
      <c r="T297" s="1"/>
    </row>
    <row r="298" spans="12:20" ht="15.75" customHeight="1">
      <c r="L298" s="1"/>
      <c r="M298" s="1"/>
      <c r="O298" s="1"/>
      <c r="P298" s="1"/>
      <c r="Q298" s="1"/>
      <c r="R298" s="1"/>
      <c r="S298" s="1"/>
      <c r="T298" s="1"/>
    </row>
    <row r="299" spans="12:20" ht="15.75" customHeight="1">
      <c r="L299" s="1"/>
      <c r="M299" s="1"/>
      <c r="O299" s="1"/>
      <c r="P299" s="1"/>
      <c r="Q299" s="1"/>
      <c r="R299" s="1"/>
      <c r="S299" s="1"/>
      <c r="T299" s="1"/>
    </row>
    <row r="300" spans="12:20" ht="15.75" customHeight="1">
      <c r="L300" s="1"/>
      <c r="M300" s="1"/>
      <c r="O300" s="1"/>
      <c r="P300" s="1"/>
      <c r="Q300" s="1"/>
      <c r="R300" s="1"/>
      <c r="S300" s="1"/>
      <c r="T300" s="1"/>
    </row>
    <row r="301" spans="12:20" ht="15.75" customHeight="1">
      <c r="L301" s="1"/>
      <c r="M301" s="1"/>
      <c r="O301" s="1"/>
      <c r="P301" s="1"/>
      <c r="Q301" s="1"/>
      <c r="R301" s="1"/>
      <c r="S301" s="1"/>
      <c r="T301" s="1"/>
    </row>
    <row r="302" spans="12:20" ht="15.75" customHeight="1">
      <c r="L302" s="1"/>
      <c r="M302" s="1"/>
      <c r="O302" s="1"/>
      <c r="P302" s="1"/>
      <c r="Q302" s="1"/>
      <c r="R302" s="1"/>
      <c r="S302" s="1"/>
      <c r="T302" s="1"/>
    </row>
    <row r="303" spans="12:20" ht="15.75" customHeight="1">
      <c r="L303" s="1"/>
      <c r="M303" s="1"/>
      <c r="O303" s="1"/>
      <c r="P303" s="1"/>
      <c r="Q303" s="1"/>
      <c r="R303" s="1"/>
      <c r="S303" s="1"/>
      <c r="T303" s="1"/>
    </row>
    <row r="304" spans="12:20" ht="15.75" customHeight="1">
      <c r="L304" s="1"/>
      <c r="M304" s="1"/>
      <c r="O304" s="1"/>
      <c r="P304" s="1"/>
      <c r="Q304" s="1"/>
      <c r="R304" s="1"/>
      <c r="S304" s="1"/>
      <c r="T304" s="1"/>
    </row>
    <row r="305" spans="12:20" ht="15.75" customHeight="1">
      <c r="L305" s="1"/>
      <c r="M305" s="1"/>
      <c r="O305" s="1"/>
      <c r="P305" s="1"/>
      <c r="Q305" s="1"/>
      <c r="R305" s="1"/>
      <c r="S305" s="1"/>
      <c r="T305" s="1"/>
    </row>
    <row r="306" spans="12:20" ht="15.75" customHeight="1">
      <c r="L306" s="1"/>
      <c r="M306" s="1"/>
      <c r="O306" s="1"/>
      <c r="P306" s="1"/>
      <c r="Q306" s="1"/>
      <c r="R306" s="1"/>
      <c r="S306" s="1"/>
      <c r="T306" s="1"/>
    </row>
    <row r="307" spans="12:20" ht="15.75" customHeight="1">
      <c r="L307" s="1"/>
      <c r="M307" s="1"/>
      <c r="O307" s="1"/>
      <c r="P307" s="1"/>
      <c r="Q307" s="1"/>
      <c r="R307" s="1"/>
      <c r="S307" s="1"/>
      <c r="T307" s="1"/>
    </row>
    <row r="308" spans="12:20" ht="15.75" customHeight="1">
      <c r="L308" s="1"/>
      <c r="M308" s="1"/>
      <c r="O308" s="1"/>
      <c r="P308" s="1"/>
      <c r="Q308" s="1"/>
      <c r="R308" s="1"/>
      <c r="S308" s="1"/>
      <c r="T308" s="1"/>
    </row>
    <row r="309" spans="12:20" ht="15.75" customHeight="1">
      <c r="L309" s="1"/>
      <c r="M309" s="1"/>
      <c r="O309" s="1"/>
      <c r="P309" s="1"/>
      <c r="Q309" s="1"/>
      <c r="R309" s="1"/>
      <c r="S309" s="1"/>
      <c r="T309" s="1"/>
    </row>
    <row r="310" spans="12:20" ht="15.75" customHeight="1">
      <c r="L310" s="1"/>
      <c r="M310" s="1"/>
      <c r="O310" s="1"/>
      <c r="P310" s="1"/>
      <c r="Q310" s="1"/>
      <c r="R310" s="1"/>
      <c r="S310" s="1"/>
      <c r="T310" s="1"/>
    </row>
    <row r="311" spans="12:20" ht="15.75" customHeight="1">
      <c r="L311" s="1"/>
      <c r="M311" s="1"/>
      <c r="O311" s="1"/>
      <c r="P311" s="1"/>
      <c r="Q311" s="1"/>
      <c r="R311" s="1"/>
      <c r="S311" s="1"/>
      <c r="T311" s="1"/>
    </row>
    <row r="312" spans="12:20" ht="15.75" customHeight="1">
      <c r="L312" s="1"/>
      <c r="M312" s="1"/>
      <c r="O312" s="1"/>
      <c r="P312" s="1"/>
      <c r="Q312" s="1"/>
      <c r="R312" s="1"/>
      <c r="S312" s="1"/>
      <c r="T312" s="1"/>
    </row>
    <row r="313" spans="12:20" ht="15.75" customHeight="1">
      <c r="L313" s="1"/>
      <c r="M313" s="1"/>
      <c r="O313" s="1"/>
      <c r="P313" s="1"/>
      <c r="Q313" s="1"/>
      <c r="R313" s="1"/>
      <c r="S313" s="1"/>
      <c r="T313" s="1"/>
    </row>
    <row r="314" spans="12:20" ht="15.75" customHeight="1">
      <c r="L314" s="1"/>
      <c r="M314" s="1"/>
      <c r="O314" s="1"/>
      <c r="P314" s="1"/>
      <c r="Q314" s="1"/>
      <c r="R314" s="1"/>
      <c r="S314" s="1"/>
      <c r="T314" s="1"/>
    </row>
    <row r="315" spans="12:20" ht="15.75" customHeight="1">
      <c r="L315" s="1"/>
      <c r="M315" s="1"/>
      <c r="O315" s="1"/>
      <c r="P315" s="1"/>
      <c r="Q315" s="1"/>
      <c r="R315" s="1"/>
      <c r="S315" s="1"/>
      <c r="T315" s="1"/>
    </row>
    <row r="316" spans="12:20" ht="15.75" customHeight="1">
      <c r="L316" s="1"/>
      <c r="M316" s="1"/>
      <c r="O316" s="1"/>
      <c r="P316" s="1"/>
      <c r="Q316" s="1"/>
      <c r="R316" s="1"/>
      <c r="S316" s="1"/>
      <c r="T316" s="1"/>
    </row>
    <row r="317" spans="12:20" ht="15.75" customHeight="1">
      <c r="L317" s="1"/>
      <c r="M317" s="1"/>
      <c r="O317" s="1"/>
      <c r="P317" s="1"/>
      <c r="Q317" s="1"/>
      <c r="R317" s="1"/>
      <c r="S317" s="1"/>
      <c r="T317" s="1"/>
    </row>
    <row r="318" spans="12:20" ht="15.75" customHeight="1">
      <c r="L318" s="1"/>
      <c r="M318" s="1"/>
      <c r="O318" s="1"/>
      <c r="P318" s="1"/>
      <c r="Q318" s="1"/>
      <c r="R318" s="1"/>
      <c r="S318" s="1"/>
      <c r="T318" s="1"/>
    </row>
    <row r="319" spans="12:20" ht="15.75" customHeight="1">
      <c r="L319" s="1"/>
      <c r="M319" s="1"/>
      <c r="O319" s="1"/>
      <c r="P319" s="1"/>
      <c r="Q319" s="1"/>
      <c r="R319" s="1"/>
      <c r="S319" s="1"/>
      <c r="T319" s="1"/>
    </row>
    <row r="320" spans="12:20" ht="15.75" customHeight="1">
      <c r="L320" s="1"/>
      <c r="M320" s="1"/>
      <c r="O320" s="1"/>
      <c r="P320" s="1"/>
      <c r="Q320" s="1"/>
      <c r="R320" s="1"/>
      <c r="S320" s="1"/>
      <c r="T320" s="1"/>
    </row>
    <row r="321" spans="12:20" ht="15.75" customHeight="1">
      <c r="L321" s="1"/>
      <c r="M321" s="1"/>
      <c r="O321" s="1"/>
      <c r="P321" s="1"/>
      <c r="Q321" s="1"/>
      <c r="R321" s="1"/>
      <c r="S321" s="1"/>
      <c r="T321" s="1"/>
    </row>
    <row r="322" spans="12:20" ht="15.75" customHeight="1">
      <c r="L322" s="1"/>
      <c r="M322" s="1"/>
      <c r="O322" s="1"/>
      <c r="P322" s="1"/>
      <c r="Q322" s="1"/>
      <c r="R322" s="1"/>
      <c r="S322" s="1"/>
      <c r="T322" s="1"/>
    </row>
    <row r="323" spans="12:20" ht="15.75" customHeight="1">
      <c r="L323" s="1"/>
      <c r="M323" s="1"/>
      <c r="O323" s="1"/>
      <c r="P323" s="1"/>
      <c r="Q323" s="1"/>
      <c r="R323" s="1"/>
      <c r="S323" s="1"/>
      <c r="T323" s="1"/>
    </row>
    <row r="324" spans="12:20" ht="15.75" customHeight="1">
      <c r="L324" s="1"/>
      <c r="M324" s="1"/>
      <c r="O324" s="1"/>
      <c r="P324" s="1"/>
      <c r="Q324" s="1"/>
      <c r="R324" s="1"/>
      <c r="S324" s="1"/>
      <c r="T324" s="1"/>
    </row>
    <row r="325" spans="12:20" ht="15.75" customHeight="1">
      <c r="L325" s="1"/>
      <c r="M325" s="1"/>
      <c r="O325" s="1"/>
      <c r="P325" s="1"/>
      <c r="Q325" s="1"/>
      <c r="R325" s="1"/>
      <c r="S325" s="1"/>
      <c r="T325" s="1"/>
    </row>
    <row r="326" spans="12:20" ht="15.75" customHeight="1">
      <c r="L326" s="1"/>
      <c r="M326" s="1"/>
      <c r="O326" s="1"/>
      <c r="P326" s="1"/>
      <c r="Q326" s="1"/>
      <c r="R326" s="1"/>
      <c r="S326" s="1"/>
      <c r="T326" s="1"/>
    </row>
    <row r="327" spans="12:20" ht="15.75" customHeight="1">
      <c r="L327" s="1"/>
      <c r="M327" s="1"/>
      <c r="O327" s="1"/>
      <c r="P327" s="1"/>
      <c r="Q327" s="1"/>
      <c r="R327" s="1"/>
      <c r="S327" s="1"/>
      <c r="T327" s="1"/>
    </row>
    <row r="328" spans="12:20" ht="15.75" customHeight="1">
      <c r="L328" s="1"/>
      <c r="M328" s="1"/>
      <c r="O328" s="1"/>
      <c r="P328" s="1"/>
      <c r="Q328" s="1"/>
      <c r="R328" s="1"/>
      <c r="S328" s="1"/>
      <c r="T328" s="1"/>
    </row>
    <row r="329" spans="12:20" ht="15.75" customHeight="1">
      <c r="L329" s="1"/>
      <c r="M329" s="1"/>
      <c r="O329" s="1"/>
      <c r="P329" s="1"/>
      <c r="Q329" s="1"/>
      <c r="R329" s="1"/>
      <c r="S329" s="1"/>
      <c r="T329" s="1"/>
    </row>
    <row r="330" spans="12:20" ht="15.75" customHeight="1">
      <c r="L330" s="1"/>
      <c r="M330" s="1"/>
      <c r="O330" s="1"/>
      <c r="P330" s="1"/>
      <c r="Q330" s="1"/>
      <c r="R330" s="1"/>
      <c r="S330" s="1"/>
      <c r="T330" s="1"/>
    </row>
    <row r="331" spans="12:20" ht="15.75" customHeight="1">
      <c r="L331" s="1"/>
      <c r="M331" s="1"/>
      <c r="O331" s="1"/>
      <c r="P331" s="1"/>
      <c r="Q331" s="1"/>
      <c r="R331" s="1"/>
      <c r="S331" s="1"/>
      <c r="T331" s="1"/>
    </row>
    <row r="332" spans="12:20" ht="15.75" customHeight="1">
      <c r="L332" s="1"/>
      <c r="M332" s="1"/>
      <c r="O332" s="1"/>
      <c r="P332" s="1"/>
      <c r="Q332" s="1"/>
      <c r="R332" s="1"/>
      <c r="S332" s="1"/>
      <c r="T332" s="1"/>
    </row>
    <row r="333" spans="12:20" ht="15.75" customHeight="1">
      <c r="L333" s="1"/>
      <c r="M333" s="1"/>
      <c r="O333" s="1"/>
      <c r="P333" s="1"/>
      <c r="Q333" s="1"/>
      <c r="R333" s="1"/>
      <c r="S333" s="1"/>
      <c r="T333" s="1"/>
    </row>
    <row r="334" spans="12:20" ht="15.75" customHeight="1">
      <c r="L334" s="1"/>
      <c r="M334" s="1"/>
      <c r="O334" s="1"/>
      <c r="P334" s="1"/>
      <c r="Q334" s="1"/>
      <c r="R334" s="1"/>
      <c r="S334" s="1"/>
      <c r="T334" s="1"/>
    </row>
    <row r="335" spans="12:20" ht="15.75" customHeight="1">
      <c r="L335" s="1"/>
      <c r="M335" s="1"/>
      <c r="O335" s="1"/>
      <c r="P335" s="1"/>
      <c r="Q335" s="1"/>
      <c r="R335" s="1"/>
      <c r="S335" s="1"/>
      <c r="T335" s="1"/>
    </row>
    <row r="336" spans="12:20" ht="15.75" customHeight="1">
      <c r="L336" s="1"/>
      <c r="M336" s="1"/>
      <c r="O336" s="1"/>
      <c r="P336" s="1"/>
      <c r="Q336" s="1"/>
      <c r="R336" s="1"/>
      <c r="S336" s="1"/>
      <c r="T336" s="1"/>
    </row>
    <row r="337" spans="12:20" ht="15.75" customHeight="1">
      <c r="L337" s="1"/>
      <c r="M337" s="1"/>
      <c r="O337" s="1"/>
      <c r="P337" s="1"/>
      <c r="Q337" s="1"/>
      <c r="R337" s="1"/>
      <c r="S337" s="1"/>
      <c r="T337" s="1"/>
    </row>
    <row r="338" spans="12:20" ht="15.75" customHeight="1">
      <c r="L338" s="1"/>
      <c r="M338" s="1"/>
      <c r="O338" s="1"/>
      <c r="P338" s="1"/>
      <c r="Q338" s="1"/>
      <c r="R338" s="1"/>
      <c r="S338" s="1"/>
      <c r="T338" s="1"/>
    </row>
    <row r="339" spans="12:20" ht="15.75" customHeight="1">
      <c r="L339" s="1"/>
      <c r="M339" s="1"/>
      <c r="O339" s="1"/>
      <c r="P339" s="1"/>
      <c r="Q339" s="1"/>
      <c r="R339" s="1"/>
      <c r="S339" s="1"/>
      <c r="T339" s="1"/>
    </row>
    <row r="340" spans="12:20" ht="15.75" customHeight="1">
      <c r="L340" s="1"/>
      <c r="M340" s="1"/>
      <c r="O340" s="1"/>
      <c r="P340" s="1"/>
      <c r="Q340" s="1"/>
      <c r="R340" s="1"/>
      <c r="S340" s="1"/>
      <c r="T340" s="1"/>
    </row>
    <row r="341" spans="12:20" ht="15.75" customHeight="1">
      <c r="L341" s="1"/>
      <c r="M341" s="1"/>
      <c r="O341" s="1"/>
      <c r="P341" s="1"/>
      <c r="Q341" s="1"/>
      <c r="R341" s="1"/>
      <c r="S341" s="1"/>
      <c r="T341" s="1"/>
    </row>
    <row r="342" spans="12:20" ht="15.75" customHeight="1">
      <c r="L342" s="1"/>
      <c r="M342" s="1"/>
      <c r="O342" s="1"/>
      <c r="P342" s="1"/>
      <c r="Q342" s="1"/>
      <c r="R342" s="1"/>
      <c r="S342" s="1"/>
      <c r="T342" s="1"/>
    </row>
    <row r="343" spans="12:20" ht="15.75" customHeight="1">
      <c r="L343" s="1"/>
      <c r="M343" s="1"/>
      <c r="O343" s="1"/>
      <c r="P343" s="1"/>
      <c r="Q343" s="1"/>
      <c r="R343" s="1"/>
      <c r="S343" s="1"/>
      <c r="T343" s="1"/>
    </row>
    <row r="344" spans="12:20" ht="15.75" customHeight="1">
      <c r="L344" s="1"/>
      <c r="M344" s="1"/>
      <c r="O344" s="1"/>
      <c r="P344" s="1"/>
      <c r="Q344" s="1"/>
      <c r="R344" s="1"/>
      <c r="S344" s="1"/>
      <c r="T344" s="1"/>
    </row>
    <row r="345" spans="12:20" ht="15.75" customHeight="1">
      <c r="L345" s="1"/>
      <c r="M345" s="1"/>
      <c r="O345" s="1"/>
      <c r="P345" s="1"/>
      <c r="Q345" s="1"/>
      <c r="R345" s="1"/>
      <c r="S345" s="1"/>
      <c r="T345" s="1"/>
    </row>
    <row r="346" spans="12:20" ht="15.75" customHeight="1">
      <c r="L346" s="1"/>
      <c r="M346" s="1"/>
      <c r="O346" s="1"/>
      <c r="P346" s="1"/>
      <c r="Q346" s="1"/>
      <c r="R346" s="1"/>
      <c r="S346" s="1"/>
      <c r="T346" s="1"/>
    </row>
    <row r="347" spans="12:20" ht="15.75" customHeight="1">
      <c r="L347" s="1"/>
      <c r="M347" s="1"/>
      <c r="O347" s="1"/>
      <c r="P347" s="1"/>
      <c r="Q347" s="1"/>
      <c r="R347" s="1"/>
      <c r="S347" s="1"/>
      <c r="T347" s="1"/>
    </row>
    <row r="348" spans="12:20" ht="15.75" customHeight="1">
      <c r="L348" s="1"/>
      <c r="M348" s="1"/>
      <c r="O348" s="1"/>
      <c r="P348" s="1"/>
      <c r="Q348" s="1"/>
      <c r="R348" s="1"/>
      <c r="S348" s="1"/>
      <c r="T348" s="1"/>
    </row>
    <row r="349" spans="12:20" ht="15.75" customHeight="1">
      <c r="L349" s="1"/>
      <c r="M349" s="1"/>
      <c r="O349" s="1"/>
      <c r="P349" s="1"/>
      <c r="Q349" s="1"/>
      <c r="R349" s="1"/>
      <c r="S349" s="1"/>
      <c r="T349" s="1"/>
    </row>
    <row r="350" spans="12:20" ht="15.75" customHeight="1">
      <c r="L350" s="1"/>
      <c r="M350" s="1"/>
      <c r="O350" s="1"/>
      <c r="P350" s="1"/>
      <c r="Q350" s="1"/>
      <c r="R350" s="1"/>
      <c r="S350" s="1"/>
      <c r="T350" s="1"/>
    </row>
    <row r="351" spans="12:20" ht="15.75" customHeight="1">
      <c r="L351" s="1"/>
      <c r="M351" s="1"/>
      <c r="O351" s="1"/>
      <c r="P351" s="1"/>
      <c r="Q351" s="1"/>
      <c r="R351" s="1"/>
      <c r="S351" s="1"/>
      <c r="T351" s="1"/>
    </row>
    <row r="352" spans="12:20" ht="15.75" customHeight="1">
      <c r="L352" s="1"/>
      <c r="M352" s="1"/>
      <c r="O352" s="1"/>
      <c r="P352" s="1"/>
      <c r="Q352" s="1"/>
      <c r="R352" s="1"/>
      <c r="S352" s="1"/>
      <c r="T352" s="1"/>
    </row>
    <row r="353" spans="12:20" ht="15.75" customHeight="1">
      <c r="L353" s="1"/>
      <c r="M353" s="1"/>
      <c r="O353" s="1"/>
      <c r="P353" s="1"/>
      <c r="Q353" s="1"/>
      <c r="R353" s="1"/>
      <c r="S353" s="1"/>
      <c r="T353" s="1"/>
    </row>
    <row r="354" spans="12:20" ht="15.75" customHeight="1">
      <c r="L354" s="1"/>
      <c r="M354" s="1"/>
      <c r="O354" s="1"/>
      <c r="P354" s="1"/>
      <c r="Q354" s="1"/>
      <c r="R354" s="1"/>
      <c r="S354" s="1"/>
      <c r="T354" s="1"/>
    </row>
    <row r="355" spans="12:20" ht="15.75" customHeight="1">
      <c r="L355" s="1"/>
      <c r="M355" s="1"/>
      <c r="O355" s="1"/>
      <c r="P355" s="1"/>
      <c r="Q355" s="1"/>
      <c r="R355" s="1"/>
      <c r="S355" s="1"/>
      <c r="T355" s="1"/>
    </row>
    <row r="356" spans="12:20" ht="15.75" customHeight="1">
      <c r="L356" s="1"/>
      <c r="M356" s="1"/>
      <c r="O356" s="1"/>
      <c r="P356" s="1"/>
      <c r="Q356" s="1"/>
      <c r="R356" s="1"/>
      <c r="S356" s="1"/>
      <c r="T356" s="1"/>
    </row>
    <row r="357" spans="12:20" ht="15.75" customHeight="1">
      <c r="L357" s="1"/>
      <c r="M357" s="1"/>
      <c r="O357" s="1"/>
      <c r="P357" s="1"/>
      <c r="Q357" s="1"/>
      <c r="R357" s="1"/>
      <c r="S357" s="1"/>
      <c r="T357" s="1"/>
    </row>
    <row r="358" spans="12:20" ht="15.75" customHeight="1">
      <c r="L358" s="1"/>
      <c r="M358" s="1"/>
      <c r="O358" s="1"/>
      <c r="P358" s="1"/>
      <c r="Q358" s="1"/>
      <c r="R358" s="1"/>
      <c r="S358" s="1"/>
      <c r="T358" s="1"/>
    </row>
    <row r="359" spans="12:20" ht="15.75" customHeight="1">
      <c r="L359" s="1"/>
      <c r="M359" s="1"/>
      <c r="O359" s="1"/>
      <c r="P359" s="1"/>
      <c r="Q359" s="1"/>
      <c r="R359" s="1"/>
      <c r="S359" s="1"/>
      <c r="T359" s="1"/>
    </row>
    <row r="360" spans="12:20" ht="15.75" customHeight="1">
      <c r="L360" s="1"/>
      <c r="M360" s="1"/>
      <c r="O360" s="1"/>
      <c r="P360" s="1"/>
      <c r="Q360" s="1"/>
      <c r="R360" s="1"/>
      <c r="S360" s="1"/>
      <c r="T360" s="1"/>
    </row>
    <row r="361" spans="12:20" ht="15.75" customHeight="1">
      <c r="L361" s="1"/>
      <c r="M361" s="1"/>
      <c r="O361" s="1"/>
      <c r="P361" s="1"/>
      <c r="Q361" s="1"/>
      <c r="R361" s="1"/>
      <c r="S361" s="1"/>
      <c r="T361" s="1"/>
    </row>
    <row r="362" spans="12:20" ht="15.75" customHeight="1">
      <c r="L362" s="1"/>
      <c r="M362" s="1"/>
      <c r="O362" s="1"/>
      <c r="P362" s="1"/>
      <c r="Q362" s="1"/>
      <c r="R362" s="1"/>
      <c r="S362" s="1"/>
      <c r="T362" s="1"/>
    </row>
    <row r="363" spans="12:20" ht="15.75" customHeight="1">
      <c r="L363" s="1"/>
      <c r="M363" s="1"/>
      <c r="O363" s="1"/>
      <c r="P363" s="1"/>
      <c r="Q363" s="1"/>
      <c r="R363" s="1"/>
      <c r="S363" s="1"/>
      <c r="T363" s="1"/>
    </row>
    <row r="364" spans="12:20" ht="15.75" customHeight="1">
      <c r="L364" s="1"/>
      <c r="M364" s="1"/>
      <c r="O364" s="1"/>
      <c r="P364" s="1"/>
      <c r="Q364" s="1"/>
      <c r="R364" s="1"/>
      <c r="S364" s="1"/>
      <c r="T364" s="1"/>
    </row>
    <row r="365" spans="12:20" ht="15.75" customHeight="1">
      <c r="L365" s="1"/>
      <c r="M365" s="1"/>
      <c r="O365" s="1"/>
      <c r="P365" s="1"/>
      <c r="Q365" s="1"/>
      <c r="R365" s="1"/>
      <c r="S365" s="1"/>
      <c r="T365" s="1"/>
    </row>
    <row r="366" spans="12:20" ht="15.75" customHeight="1">
      <c r="L366" s="1"/>
      <c r="M366" s="1"/>
      <c r="O366" s="1"/>
      <c r="P366" s="1"/>
      <c r="Q366" s="1"/>
      <c r="R366" s="1"/>
      <c r="S366" s="1"/>
      <c r="T366" s="1"/>
    </row>
    <row r="367" spans="12:20" ht="15.75" customHeight="1">
      <c r="L367" s="1"/>
      <c r="M367" s="1"/>
      <c r="O367" s="1"/>
      <c r="P367" s="1"/>
      <c r="Q367" s="1"/>
      <c r="R367" s="1"/>
      <c r="S367" s="1"/>
      <c r="T367" s="1"/>
    </row>
    <row r="368" spans="12:20" ht="15.75" customHeight="1">
      <c r="L368" s="1"/>
      <c r="M368" s="1"/>
      <c r="O368" s="1"/>
      <c r="P368" s="1"/>
      <c r="Q368" s="1"/>
      <c r="R368" s="1"/>
      <c r="S368" s="1"/>
      <c r="T368" s="1"/>
    </row>
    <row r="369" spans="12:20" ht="15.75" customHeight="1">
      <c r="L369" s="1"/>
      <c r="M369" s="1"/>
      <c r="O369" s="1"/>
      <c r="P369" s="1"/>
      <c r="Q369" s="1"/>
      <c r="R369" s="1"/>
      <c r="S369" s="1"/>
      <c r="T369" s="1"/>
    </row>
    <row r="370" spans="12:20" ht="15.75" customHeight="1">
      <c r="L370" s="1"/>
      <c r="M370" s="1"/>
      <c r="O370" s="1"/>
      <c r="P370" s="1"/>
      <c r="Q370" s="1"/>
      <c r="R370" s="1"/>
      <c r="S370" s="1"/>
      <c r="T370" s="1"/>
    </row>
    <row r="371" spans="12:20" ht="15.75" customHeight="1">
      <c r="L371" s="1"/>
      <c r="M371" s="1"/>
      <c r="O371" s="1"/>
      <c r="P371" s="1"/>
      <c r="Q371" s="1"/>
      <c r="R371" s="1"/>
      <c r="S371" s="1"/>
      <c r="T371" s="1"/>
    </row>
    <row r="372" spans="12:20" ht="15.75" customHeight="1">
      <c r="L372" s="1"/>
      <c r="M372" s="1"/>
      <c r="O372" s="1"/>
      <c r="P372" s="1"/>
      <c r="Q372" s="1"/>
      <c r="R372" s="1"/>
      <c r="S372" s="1"/>
      <c r="T372" s="1"/>
    </row>
    <row r="373" spans="12:20" ht="15.75" customHeight="1">
      <c r="L373" s="1"/>
      <c r="M373" s="1"/>
      <c r="O373" s="1"/>
      <c r="P373" s="1"/>
      <c r="Q373" s="1"/>
      <c r="R373" s="1"/>
      <c r="S373" s="1"/>
      <c r="T373" s="1"/>
    </row>
    <row r="374" spans="12:20" ht="15.75" customHeight="1">
      <c r="L374" s="1"/>
      <c r="M374" s="1"/>
      <c r="O374" s="1"/>
      <c r="P374" s="1"/>
      <c r="Q374" s="1"/>
      <c r="R374" s="1"/>
      <c r="S374" s="1"/>
      <c r="T374" s="1"/>
    </row>
    <row r="375" spans="12:20" ht="15.75" customHeight="1">
      <c r="L375" s="1"/>
      <c r="M375" s="1"/>
      <c r="O375" s="1"/>
      <c r="P375" s="1"/>
      <c r="Q375" s="1"/>
      <c r="R375" s="1"/>
      <c r="S375" s="1"/>
      <c r="T375" s="1"/>
    </row>
    <row r="376" spans="12:20" ht="15.75" customHeight="1">
      <c r="L376" s="1"/>
      <c r="M376" s="1"/>
      <c r="O376" s="1"/>
      <c r="P376" s="1"/>
      <c r="Q376" s="1"/>
      <c r="R376" s="1"/>
      <c r="S376" s="1"/>
      <c r="T376" s="1"/>
    </row>
    <row r="377" spans="12:20" ht="15.75" customHeight="1">
      <c r="L377" s="1"/>
      <c r="M377" s="1"/>
      <c r="O377" s="1"/>
      <c r="P377" s="1"/>
      <c r="Q377" s="1"/>
      <c r="R377" s="1"/>
      <c r="S377" s="1"/>
      <c r="T377" s="1"/>
    </row>
    <row r="378" spans="12:20" ht="15.75" customHeight="1">
      <c r="L378" s="1"/>
      <c r="M378" s="1"/>
      <c r="O378" s="1"/>
      <c r="P378" s="1"/>
      <c r="Q378" s="1"/>
      <c r="R378" s="1"/>
      <c r="S378" s="1"/>
      <c r="T378" s="1"/>
    </row>
    <row r="379" spans="12:20" ht="15.75" customHeight="1">
      <c r="L379" s="1"/>
      <c r="M379" s="1"/>
      <c r="O379" s="1"/>
      <c r="P379" s="1"/>
      <c r="Q379" s="1"/>
      <c r="R379" s="1"/>
      <c r="S379" s="1"/>
      <c r="T379" s="1"/>
    </row>
    <row r="380" spans="12:20" ht="15.75" customHeight="1">
      <c r="L380" s="1"/>
      <c r="M380" s="1"/>
      <c r="O380" s="1"/>
      <c r="P380" s="1"/>
      <c r="Q380" s="1"/>
      <c r="R380" s="1"/>
      <c r="S380" s="1"/>
      <c r="T380" s="1"/>
    </row>
    <row r="381" spans="12:20" ht="15.75" customHeight="1">
      <c r="L381" s="1"/>
      <c r="M381" s="1"/>
      <c r="O381" s="1"/>
      <c r="P381" s="1"/>
      <c r="Q381" s="1"/>
      <c r="R381" s="1"/>
      <c r="S381" s="1"/>
      <c r="T381" s="1"/>
    </row>
    <row r="382" spans="12:20" ht="15.75" customHeight="1">
      <c r="L382" s="1"/>
      <c r="M382" s="1"/>
      <c r="O382" s="1"/>
      <c r="P382" s="1"/>
      <c r="Q382" s="1"/>
      <c r="R382" s="1"/>
      <c r="S382" s="1"/>
      <c r="T382" s="1"/>
    </row>
    <row r="383" spans="12:20" ht="15.75" customHeight="1">
      <c r="L383" s="1"/>
      <c r="M383" s="1"/>
      <c r="O383" s="1"/>
      <c r="P383" s="1"/>
      <c r="Q383" s="1"/>
      <c r="R383" s="1"/>
      <c r="S383" s="1"/>
      <c r="T383" s="1"/>
    </row>
    <row r="384" spans="12:20" ht="15.75" customHeight="1">
      <c r="L384" s="1"/>
      <c r="M384" s="1"/>
      <c r="O384" s="1"/>
      <c r="P384" s="1"/>
      <c r="Q384" s="1"/>
      <c r="R384" s="1"/>
      <c r="S384" s="1"/>
      <c r="T384" s="1"/>
    </row>
    <row r="385" spans="12:20" ht="15.75" customHeight="1">
      <c r="L385" s="1"/>
      <c r="M385" s="1"/>
      <c r="O385" s="1"/>
      <c r="P385" s="1"/>
      <c r="Q385" s="1"/>
      <c r="R385" s="1"/>
      <c r="S385" s="1"/>
      <c r="T385" s="1"/>
    </row>
    <row r="386" spans="12:20" ht="15.75" customHeight="1">
      <c r="L386" s="1"/>
      <c r="M386" s="1"/>
      <c r="O386" s="1"/>
      <c r="P386" s="1"/>
      <c r="Q386" s="1"/>
      <c r="R386" s="1"/>
      <c r="S386" s="1"/>
      <c r="T386" s="1"/>
    </row>
    <row r="387" spans="12:20" ht="15.75" customHeight="1">
      <c r="L387" s="1"/>
      <c r="M387" s="1"/>
      <c r="O387" s="1"/>
      <c r="P387" s="1"/>
      <c r="Q387" s="1"/>
      <c r="R387" s="1"/>
      <c r="S387" s="1"/>
      <c r="T387" s="1"/>
    </row>
    <row r="388" spans="12:20" ht="15.75" customHeight="1">
      <c r="L388" s="1"/>
      <c r="M388" s="1"/>
      <c r="O388" s="1"/>
      <c r="P388" s="1"/>
      <c r="Q388" s="1"/>
      <c r="R388" s="1"/>
      <c r="S388" s="1"/>
      <c r="T388" s="1"/>
    </row>
    <row r="389" spans="12:20" ht="15.75" customHeight="1">
      <c r="L389" s="1"/>
      <c r="M389" s="1"/>
      <c r="O389" s="1"/>
      <c r="P389" s="1"/>
      <c r="Q389" s="1"/>
      <c r="R389" s="1"/>
      <c r="S389" s="1"/>
      <c r="T389" s="1"/>
    </row>
    <row r="390" spans="12:20" ht="15.75" customHeight="1">
      <c r="L390" s="1"/>
      <c r="M390" s="1"/>
      <c r="O390" s="1"/>
      <c r="P390" s="1"/>
      <c r="Q390" s="1"/>
      <c r="R390" s="1"/>
      <c r="S390" s="1"/>
      <c r="T390" s="1"/>
    </row>
    <row r="391" spans="12:20" ht="15.75" customHeight="1">
      <c r="L391" s="1"/>
      <c r="M391" s="1"/>
      <c r="O391" s="1"/>
      <c r="P391" s="1"/>
      <c r="Q391" s="1"/>
      <c r="R391" s="1"/>
      <c r="S391" s="1"/>
      <c r="T391" s="1"/>
    </row>
    <row r="392" spans="12:20" ht="15.75" customHeight="1">
      <c r="L392" s="1"/>
      <c r="M392" s="1"/>
      <c r="O392" s="1"/>
      <c r="P392" s="1"/>
      <c r="Q392" s="1"/>
      <c r="R392" s="1"/>
      <c r="S392" s="1"/>
      <c r="T392" s="1"/>
    </row>
    <row r="393" spans="12:20" ht="15.75" customHeight="1">
      <c r="L393" s="1"/>
      <c r="M393" s="1"/>
      <c r="O393" s="1"/>
      <c r="P393" s="1"/>
      <c r="Q393" s="1"/>
      <c r="R393" s="1"/>
      <c r="S393" s="1"/>
      <c r="T393" s="1"/>
    </row>
    <row r="394" spans="12:20" ht="15.75" customHeight="1">
      <c r="L394" s="1"/>
      <c r="M394" s="1"/>
      <c r="O394" s="1"/>
      <c r="P394" s="1"/>
      <c r="Q394" s="1"/>
      <c r="R394" s="1"/>
      <c r="S394" s="1"/>
      <c r="T394" s="1"/>
    </row>
    <row r="395" spans="12:20" ht="15.75" customHeight="1">
      <c r="L395" s="1"/>
      <c r="M395" s="1"/>
      <c r="O395" s="1"/>
      <c r="P395" s="1"/>
      <c r="Q395" s="1"/>
      <c r="R395" s="1"/>
      <c r="S395" s="1"/>
      <c r="T395" s="1"/>
    </row>
    <row r="396" spans="12:20" ht="15.75" customHeight="1">
      <c r="L396" s="1"/>
      <c r="M396" s="1"/>
      <c r="O396" s="1"/>
      <c r="P396" s="1"/>
      <c r="Q396" s="1"/>
      <c r="R396" s="1"/>
      <c r="S396" s="1"/>
      <c r="T396" s="1"/>
    </row>
    <row r="397" spans="12:20" ht="15.75" customHeight="1">
      <c r="L397" s="1"/>
      <c r="M397" s="1"/>
      <c r="O397" s="1"/>
      <c r="P397" s="1"/>
      <c r="Q397" s="1"/>
      <c r="R397" s="1"/>
      <c r="S397" s="1"/>
      <c r="T397" s="1"/>
    </row>
    <row r="398" spans="12:20" ht="15.75" customHeight="1">
      <c r="L398" s="1"/>
      <c r="M398" s="1"/>
      <c r="O398" s="1"/>
      <c r="P398" s="1"/>
      <c r="Q398" s="1"/>
      <c r="R398" s="1"/>
      <c r="S398" s="1"/>
      <c r="T398" s="1"/>
    </row>
    <row r="399" spans="12:20" ht="15.75" customHeight="1">
      <c r="L399" s="1"/>
      <c r="M399" s="1"/>
      <c r="O399" s="1"/>
      <c r="P399" s="1"/>
      <c r="Q399" s="1"/>
      <c r="R399" s="1"/>
      <c r="S399" s="1"/>
      <c r="T399" s="1"/>
    </row>
    <row r="400" spans="12:20" ht="15.75" customHeight="1">
      <c r="L400" s="1"/>
      <c r="M400" s="1"/>
      <c r="O400" s="1"/>
      <c r="P400" s="1"/>
      <c r="Q400" s="1"/>
      <c r="R400" s="1"/>
      <c r="S400" s="1"/>
      <c r="T400" s="1"/>
    </row>
    <row r="401" spans="12:20" ht="15.75" customHeight="1">
      <c r="L401" s="1"/>
      <c r="M401" s="1"/>
      <c r="O401" s="1"/>
      <c r="P401" s="1"/>
      <c r="Q401" s="1"/>
      <c r="R401" s="1"/>
      <c r="S401" s="1"/>
      <c r="T401" s="1"/>
    </row>
    <row r="402" spans="12:20" ht="15.75" customHeight="1">
      <c r="L402" s="1"/>
      <c r="M402" s="1"/>
      <c r="O402" s="1"/>
      <c r="P402" s="1"/>
      <c r="Q402" s="1"/>
      <c r="R402" s="1"/>
      <c r="S402" s="1"/>
      <c r="T402" s="1"/>
    </row>
    <row r="403" spans="12:20" ht="15.75" customHeight="1">
      <c r="L403" s="1"/>
      <c r="M403" s="1"/>
      <c r="O403" s="1"/>
      <c r="P403" s="1"/>
      <c r="Q403" s="1"/>
      <c r="R403" s="1"/>
      <c r="S403" s="1"/>
      <c r="T403" s="1"/>
    </row>
    <row r="404" spans="12:20" ht="15.75" customHeight="1">
      <c r="L404" s="1"/>
      <c r="M404" s="1"/>
      <c r="O404" s="1"/>
      <c r="P404" s="1"/>
      <c r="Q404" s="1"/>
      <c r="R404" s="1"/>
      <c r="S404" s="1"/>
      <c r="T404" s="1"/>
    </row>
    <row r="405" spans="12:20" ht="15.75" customHeight="1">
      <c r="L405" s="1"/>
      <c r="M405" s="1"/>
      <c r="O405" s="1"/>
      <c r="P405" s="1"/>
      <c r="Q405" s="1"/>
      <c r="R405" s="1"/>
      <c r="S405" s="1"/>
      <c r="T405" s="1"/>
    </row>
    <row r="406" spans="12:20" ht="15.75" customHeight="1">
      <c r="L406" s="1"/>
      <c r="M406" s="1"/>
      <c r="O406" s="1"/>
      <c r="P406" s="1"/>
      <c r="Q406" s="1"/>
      <c r="R406" s="1"/>
      <c r="S406" s="1"/>
      <c r="T406" s="1"/>
    </row>
    <row r="407" spans="12:20" ht="15.75" customHeight="1">
      <c r="L407" s="1"/>
      <c r="M407" s="1"/>
      <c r="O407" s="1"/>
      <c r="P407" s="1"/>
      <c r="Q407" s="1"/>
      <c r="R407" s="1"/>
      <c r="S407" s="1"/>
      <c r="T407" s="1"/>
    </row>
    <row r="408" spans="12:20" ht="15.75" customHeight="1">
      <c r="L408" s="1"/>
      <c r="M408" s="1"/>
      <c r="O408" s="1"/>
      <c r="P408" s="1"/>
      <c r="Q408" s="1"/>
      <c r="R408" s="1"/>
      <c r="S408" s="1"/>
      <c r="T408" s="1"/>
    </row>
    <row r="409" spans="12:20" ht="15.75" customHeight="1">
      <c r="L409" s="1"/>
      <c r="M409" s="1"/>
      <c r="O409" s="1"/>
      <c r="P409" s="1"/>
      <c r="Q409" s="1"/>
      <c r="R409" s="1"/>
      <c r="S409" s="1"/>
      <c r="T409" s="1"/>
    </row>
    <row r="410" spans="12:20" ht="15.75" customHeight="1">
      <c r="L410" s="1"/>
      <c r="M410" s="1"/>
      <c r="O410" s="1"/>
      <c r="P410" s="1"/>
      <c r="Q410" s="1"/>
      <c r="R410" s="1"/>
      <c r="S410" s="1"/>
      <c r="T410" s="1"/>
    </row>
    <row r="411" spans="12:20" ht="15.75" customHeight="1">
      <c r="L411" s="1"/>
      <c r="M411" s="1"/>
      <c r="O411" s="1"/>
      <c r="P411" s="1"/>
      <c r="Q411" s="1"/>
      <c r="R411" s="1"/>
      <c r="S411" s="1"/>
      <c r="T411" s="1"/>
    </row>
    <row r="412" spans="12:20" ht="15.75" customHeight="1">
      <c r="L412" s="1"/>
      <c r="M412" s="1"/>
      <c r="O412" s="1"/>
      <c r="P412" s="1"/>
      <c r="Q412" s="1"/>
      <c r="R412" s="1"/>
      <c r="S412" s="1"/>
      <c r="T412" s="1"/>
    </row>
    <row r="413" spans="12:20" ht="15.75" customHeight="1">
      <c r="L413" s="1"/>
      <c r="M413" s="1"/>
      <c r="O413" s="1"/>
      <c r="P413" s="1"/>
      <c r="Q413" s="1"/>
      <c r="R413" s="1"/>
      <c r="S413" s="1"/>
      <c r="T413" s="1"/>
    </row>
    <row r="414" spans="12:20" ht="15.75" customHeight="1">
      <c r="L414" s="1"/>
      <c r="M414" s="1"/>
      <c r="O414" s="1"/>
      <c r="P414" s="1"/>
      <c r="Q414" s="1"/>
      <c r="R414" s="1"/>
      <c r="S414" s="1"/>
      <c r="T414" s="1"/>
    </row>
    <row r="415" spans="12:20" ht="15.75" customHeight="1">
      <c r="L415" s="1"/>
      <c r="M415" s="1"/>
      <c r="O415" s="1"/>
      <c r="P415" s="1"/>
      <c r="Q415" s="1"/>
      <c r="R415" s="1"/>
      <c r="S415" s="1"/>
      <c r="T415" s="1"/>
    </row>
    <row r="416" spans="12:20" ht="15.75" customHeight="1">
      <c r="L416" s="1"/>
      <c r="M416" s="1"/>
      <c r="O416" s="1"/>
      <c r="P416" s="1"/>
      <c r="Q416" s="1"/>
      <c r="R416" s="1"/>
      <c r="S416" s="1"/>
      <c r="T416" s="1"/>
    </row>
    <row r="417" spans="12:20" ht="15.75" customHeight="1">
      <c r="L417" s="1"/>
      <c r="M417" s="1"/>
      <c r="O417" s="1"/>
      <c r="P417" s="1"/>
      <c r="Q417" s="1"/>
      <c r="R417" s="1"/>
      <c r="S417" s="1"/>
      <c r="T417" s="1"/>
    </row>
    <row r="418" spans="12:20" ht="15.75" customHeight="1">
      <c r="L418" s="1"/>
      <c r="M418" s="1"/>
      <c r="O418" s="1"/>
      <c r="P418" s="1"/>
      <c r="Q418" s="1"/>
      <c r="R418" s="1"/>
      <c r="S418" s="1"/>
      <c r="T418" s="1"/>
    </row>
    <row r="419" spans="12:20" ht="15.75" customHeight="1">
      <c r="L419" s="1"/>
      <c r="M419" s="1"/>
      <c r="O419" s="1"/>
      <c r="P419" s="1"/>
      <c r="Q419" s="1"/>
      <c r="R419" s="1"/>
      <c r="S419" s="1"/>
      <c r="T419" s="1"/>
    </row>
    <row r="420" spans="12:20" ht="15.75" customHeight="1">
      <c r="L420" s="1"/>
      <c r="M420" s="1"/>
      <c r="O420" s="1"/>
      <c r="P420" s="1"/>
      <c r="Q420" s="1"/>
      <c r="R420" s="1"/>
      <c r="S420" s="1"/>
      <c r="T420" s="1"/>
    </row>
    <row r="421" spans="12:20" ht="15.75" customHeight="1">
      <c r="L421" s="1"/>
      <c r="M421" s="1"/>
      <c r="O421" s="1"/>
      <c r="P421" s="1"/>
      <c r="Q421" s="1"/>
      <c r="R421" s="1"/>
      <c r="S421" s="1"/>
      <c r="T421" s="1"/>
    </row>
    <row r="422" spans="12:20" ht="15.75" customHeight="1">
      <c r="L422" s="1"/>
      <c r="M422" s="1"/>
      <c r="O422" s="1"/>
      <c r="P422" s="1"/>
      <c r="Q422" s="1"/>
      <c r="R422" s="1"/>
      <c r="S422" s="1"/>
      <c r="T422" s="1"/>
    </row>
    <row r="423" spans="12:20" ht="15.75" customHeight="1">
      <c r="L423" s="1"/>
      <c r="M423" s="1"/>
      <c r="O423" s="1"/>
      <c r="P423" s="1"/>
      <c r="Q423" s="1"/>
      <c r="R423" s="1"/>
      <c r="S423" s="1"/>
      <c r="T423" s="1"/>
    </row>
    <row r="424" spans="12:20" ht="15.75" customHeight="1">
      <c r="L424" s="1"/>
      <c r="M424" s="1"/>
      <c r="O424" s="1"/>
      <c r="P424" s="1"/>
      <c r="Q424" s="1"/>
      <c r="R424" s="1"/>
      <c r="S424" s="1"/>
      <c r="T424" s="1"/>
    </row>
    <row r="425" spans="12:20" ht="15.75" customHeight="1">
      <c r="L425" s="1"/>
      <c r="M425" s="1"/>
      <c r="O425" s="1"/>
      <c r="P425" s="1"/>
      <c r="Q425" s="1"/>
      <c r="R425" s="1"/>
      <c r="S425" s="1"/>
      <c r="T425" s="1"/>
    </row>
    <row r="426" spans="12:20" ht="15.75" customHeight="1">
      <c r="L426" s="1"/>
      <c r="M426" s="1"/>
      <c r="O426" s="1"/>
      <c r="P426" s="1"/>
      <c r="Q426" s="1"/>
      <c r="R426" s="1"/>
      <c r="S426" s="1"/>
      <c r="T426" s="1"/>
    </row>
    <row r="427" spans="12:20" ht="15.75" customHeight="1">
      <c r="L427" s="1"/>
      <c r="M427" s="1"/>
      <c r="O427" s="1"/>
      <c r="P427" s="1"/>
      <c r="Q427" s="1"/>
      <c r="R427" s="1"/>
      <c r="S427" s="1"/>
      <c r="T427" s="1"/>
    </row>
    <row r="428" spans="12:20" ht="15.75" customHeight="1">
      <c r="L428" s="1"/>
      <c r="M428" s="1"/>
      <c r="O428" s="1"/>
      <c r="P428" s="1"/>
      <c r="Q428" s="1"/>
      <c r="R428" s="1"/>
      <c r="S428" s="1"/>
      <c r="T428" s="1"/>
    </row>
    <row r="429" spans="12:20" ht="15.75" customHeight="1">
      <c r="L429" s="1"/>
      <c r="M429" s="1"/>
      <c r="O429" s="1"/>
      <c r="P429" s="1"/>
      <c r="Q429" s="1"/>
      <c r="R429" s="1"/>
      <c r="S429" s="1"/>
      <c r="T429" s="1"/>
    </row>
    <row r="430" spans="12:20" ht="15.75" customHeight="1">
      <c r="L430" s="1"/>
      <c r="M430" s="1"/>
      <c r="O430" s="1"/>
      <c r="P430" s="1"/>
      <c r="Q430" s="1"/>
      <c r="R430" s="1"/>
      <c r="S430" s="1"/>
      <c r="T430" s="1"/>
    </row>
    <row r="431" spans="12:20" ht="15.75" customHeight="1">
      <c r="L431" s="1"/>
      <c r="M431" s="1"/>
      <c r="O431" s="1"/>
      <c r="P431" s="1"/>
      <c r="Q431" s="1"/>
      <c r="R431" s="1"/>
      <c r="S431" s="1"/>
      <c r="T431" s="1"/>
    </row>
    <row r="432" spans="12:20" ht="15.75" customHeight="1">
      <c r="L432" s="1"/>
      <c r="M432" s="1"/>
      <c r="O432" s="1"/>
      <c r="P432" s="1"/>
      <c r="Q432" s="1"/>
      <c r="R432" s="1"/>
      <c r="S432" s="1"/>
      <c r="T432" s="1"/>
    </row>
    <row r="433" spans="12:20" ht="15.75" customHeight="1">
      <c r="L433" s="1"/>
      <c r="M433" s="1"/>
      <c r="O433" s="1"/>
      <c r="P433" s="1"/>
      <c r="Q433" s="1"/>
      <c r="R433" s="1"/>
      <c r="S433" s="1"/>
      <c r="T433" s="1"/>
    </row>
    <row r="434" spans="12:20" ht="15.75" customHeight="1">
      <c r="L434" s="1"/>
      <c r="M434" s="1"/>
      <c r="O434" s="1"/>
      <c r="P434" s="1"/>
      <c r="Q434" s="1"/>
      <c r="R434" s="1"/>
      <c r="S434" s="1"/>
      <c r="T434" s="1"/>
    </row>
    <row r="435" spans="12:20" ht="15.75" customHeight="1">
      <c r="L435" s="1"/>
      <c r="M435" s="1"/>
      <c r="O435" s="1"/>
      <c r="P435" s="1"/>
      <c r="Q435" s="1"/>
      <c r="R435" s="1"/>
      <c r="S435" s="1"/>
      <c r="T435" s="1"/>
    </row>
    <row r="436" spans="12:20" ht="15.75" customHeight="1">
      <c r="L436" s="1"/>
      <c r="M436" s="1"/>
      <c r="O436" s="1"/>
      <c r="P436" s="1"/>
      <c r="Q436" s="1"/>
      <c r="R436" s="1"/>
      <c r="S436" s="1"/>
      <c r="T436" s="1"/>
    </row>
    <row r="437" spans="12:20" ht="15.75" customHeight="1">
      <c r="L437" s="1"/>
      <c r="M437" s="1"/>
      <c r="O437" s="1"/>
      <c r="P437" s="1"/>
      <c r="Q437" s="1"/>
      <c r="R437" s="1"/>
      <c r="S437" s="1"/>
      <c r="T437" s="1"/>
    </row>
    <row r="438" spans="12:20" ht="15.75" customHeight="1">
      <c r="L438" s="1"/>
      <c r="M438" s="1"/>
      <c r="O438" s="1"/>
      <c r="P438" s="1"/>
      <c r="Q438" s="1"/>
      <c r="R438" s="1"/>
      <c r="S438" s="1"/>
      <c r="T438" s="1"/>
    </row>
    <row r="439" spans="12:20" ht="15.75" customHeight="1">
      <c r="L439" s="1"/>
      <c r="M439" s="1"/>
      <c r="O439" s="1"/>
      <c r="P439" s="1"/>
      <c r="Q439" s="1"/>
      <c r="R439" s="1"/>
      <c r="S439" s="1"/>
      <c r="T439" s="1"/>
    </row>
    <row r="440" spans="12:20" ht="15.75" customHeight="1">
      <c r="L440" s="1"/>
      <c r="M440" s="1"/>
      <c r="O440" s="1"/>
      <c r="P440" s="1"/>
      <c r="Q440" s="1"/>
      <c r="R440" s="1"/>
      <c r="S440" s="1"/>
      <c r="T440" s="1"/>
    </row>
    <row r="441" spans="12:20" ht="15.75" customHeight="1">
      <c r="L441" s="1"/>
      <c r="M441" s="1"/>
      <c r="O441" s="1"/>
      <c r="P441" s="1"/>
      <c r="Q441" s="1"/>
      <c r="R441" s="1"/>
      <c r="S441" s="1"/>
      <c r="T441" s="1"/>
    </row>
    <row r="442" spans="12:20" ht="15.75" customHeight="1">
      <c r="L442" s="1"/>
      <c r="M442" s="1"/>
      <c r="O442" s="1"/>
      <c r="P442" s="1"/>
      <c r="Q442" s="1"/>
      <c r="R442" s="1"/>
      <c r="S442" s="1"/>
      <c r="T442" s="1"/>
    </row>
    <row r="443" spans="12:20" ht="15.75" customHeight="1">
      <c r="L443" s="1"/>
      <c r="M443" s="1"/>
      <c r="O443" s="1"/>
      <c r="P443" s="1"/>
      <c r="Q443" s="1"/>
      <c r="R443" s="1"/>
      <c r="S443" s="1"/>
      <c r="T443" s="1"/>
    </row>
    <row r="444" spans="12:20" ht="15.75" customHeight="1">
      <c r="L444" s="1"/>
      <c r="M444" s="1"/>
      <c r="O444" s="1"/>
      <c r="P444" s="1"/>
      <c r="Q444" s="1"/>
      <c r="R444" s="1"/>
      <c r="S444" s="1"/>
      <c r="T444" s="1"/>
    </row>
    <row r="445" spans="12:20" ht="15.75" customHeight="1">
      <c r="L445" s="1"/>
      <c r="M445" s="1"/>
      <c r="O445" s="1"/>
      <c r="P445" s="1"/>
      <c r="Q445" s="1"/>
      <c r="R445" s="1"/>
      <c r="S445" s="1"/>
      <c r="T445" s="1"/>
    </row>
    <row r="446" spans="12:20" ht="15.75" customHeight="1">
      <c r="L446" s="1"/>
      <c r="M446" s="1"/>
      <c r="O446" s="1"/>
      <c r="P446" s="1"/>
      <c r="Q446" s="1"/>
      <c r="R446" s="1"/>
      <c r="S446" s="1"/>
      <c r="T446" s="1"/>
    </row>
    <row r="447" spans="12:20" ht="15.75" customHeight="1">
      <c r="L447" s="1"/>
      <c r="M447" s="1"/>
      <c r="O447" s="1"/>
      <c r="P447" s="1"/>
      <c r="Q447" s="1"/>
      <c r="R447" s="1"/>
      <c r="S447" s="1"/>
      <c r="T447" s="1"/>
    </row>
    <row r="448" spans="12:20" ht="15.75" customHeight="1">
      <c r="L448" s="1"/>
      <c r="M448" s="1"/>
      <c r="O448" s="1"/>
      <c r="P448" s="1"/>
      <c r="Q448" s="1"/>
      <c r="R448" s="1"/>
      <c r="S448" s="1"/>
      <c r="T448" s="1"/>
    </row>
    <row r="449" spans="12:20" ht="15.75" customHeight="1">
      <c r="L449" s="1"/>
      <c r="M449" s="1"/>
      <c r="O449" s="1"/>
      <c r="P449" s="1"/>
      <c r="Q449" s="1"/>
      <c r="R449" s="1"/>
      <c r="S449" s="1"/>
      <c r="T449" s="1"/>
    </row>
    <row r="450" spans="12:20" ht="15.75" customHeight="1">
      <c r="L450" s="1"/>
      <c r="M450" s="1"/>
      <c r="O450" s="1"/>
      <c r="P450" s="1"/>
      <c r="Q450" s="1"/>
      <c r="R450" s="1"/>
      <c r="S450" s="1"/>
      <c r="T450" s="1"/>
    </row>
    <row r="451" spans="12:20" ht="15.75" customHeight="1">
      <c r="L451" s="1"/>
      <c r="M451" s="1"/>
      <c r="O451" s="1"/>
      <c r="P451" s="1"/>
      <c r="Q451" s="1"/>
      <c r="R451" s="1"/>
      <c r="S451" s="1"/>
      <c r="T451" s="1"/>
    </row>
    <row r="452" spans="12:20" ht="15.75" customHeight="1">
      <c r="L452" s="1"/>
      <c r="M452" s="1"/>
      <c r="O452" s="1"/>
      <c r="P452" s="1"/>
      <c r="Q452" s="1"/>
      <c r="R452" s="1"/>
      <c r="S452" s="1"/>
      <c r="T452" s="1"/>
    </row>
    <row r="453" spans="12:20" ht="15.75" customHeight="1">
      <c r="L453" s="1"/>
      <c r="M453" s="1"/>
      <c r="O453" s="1"/>
      <c r="P453" s="1"/>
      <c r="Q453" s="1"/>
      <c r="R453" s="1"/>
      <c r="S453" s="1"/>
      <c r="T453" s="1"/>
    </row>
    <row r="454" spans="12:20" ht="15.75" customHeight="1">
      <c r="L454" s="1"/>
      <c r="M454" s="1"/>
      <c r="O454" s="1"/>
      <c r="P454" s="1"/>
      <c r="Q454" s="1"/>
      <c r="R454" s="1"/>
      <c r="S454" s="1"/>
      <c r="T454" s="1"/>
    </row>
    <row r="455" spans="12:20" ht="15.75" customHeight="1">
      <c r="L455" s="1"/>
      <c r="M455" s="1"/>
      <c r="O455" s="1"/>
      <c r="P455" s="1"/>
      <c r="Q455" s="1"/>
      <c r="R455" s="1"/>
      <c r="S455" s="1"/>
      <c r="T455" s="1"/>
    </row>
    <row r="456" spans="12:20" ht="15.75" customHeight="1">
      <c r="L456" s="1"/>
      <c r="M456" s="1"/>
      <c r="O456" s="1"/>
      <c r="P456" s="1"/>
      <c r="Q456" s="1"/>
      <c r="R456" s="1"/>
      <c r="S456" s="1"/>
      <c r="T456" s="1"/>
    </row>
    <row r="457" spans="12:20" ht="15.75" customHeight="1">
      <c r="L457" s="1"/>
      <c r="M457" s="1"/>
      <c r="O457" s="1"/>
      <c r="P457" s="1"/>
      <c r="Q457" s="1"/>
      <c r="R457" s="1"/>
      <c r="S457" s="1"/>
      <c r="T457" s="1"/>
    </row>
    <row r="458" spans="12:20" ht="15.75" customHeight="1">
      <c r="L458" s="1"/>
      <c r="M458" s="1"/>
      <c r="O458" s="1"/>
      <c r="P458" s="1"/>
      <c r="Q458" s="1"/>
      <c r="R458" s="1"/>
      <c r="S458" s="1"/>
      <c r="T458" s="1"/>
    </row>
    <row r="459" spans="12:20" ht="15.75" customHeight="1">
      <c r="L459" s="1"/>
      <c r="M459" s="1"/>
      <c r="O459" s="1"/>
      <c r="P459" s="1"/>
      <c r="Q459" s="1"/>
      <c r="R459" s="1"/>
      <c r="S459" s="1"/>
      <c r="T459" s="1"/>
    </row>
    <row r="460" spans="12:20" ht="15.75" customHeight="1">
      <c r="L460" s="1"/>
      <c r="M460" s="1"/>
      <c r="O460" s="1"/>
      <c r="P460" s="1"/>
      <c r="Q460" s="1"/>
      <c r="R460" s="1"/>
      <c r="S460" s="1"/>
      <c r="T460" s="1"/>
    </row>
    <row r="461" spans="12:20" ht="15.75" customHeight="1">
      <c r="L461" s="1"/>
      <c r="M461" s="1"/>
      <c r="O461" s="1"/>
      <c r="P461" s="1"/>
      <c r="Q461" s="1"/>
      <c r="R461" s="1"/>
      <c r="S461" s="1"/>
      <c r="T461" s="1"/>
    </row>
    <row r="462" spans="12:20" ht="15.75" customHeight="1">
      <c r="L462" s="1"/>
      <c r="M462" s="1"/>
      <c r="O462" s="1"/>
      <c r="P462" s="1"/>
      <c r="Q462" s="1"/>
      <c r="R462" s="1"/>
      <c r="S462" s="1"/>
      <c r="T462" s="1"/>
    </row>
    <row r="463" spans="12:20" ht="15.75" customHeight="1">
      <c r="L463" s="1"/>
      <c r="M463" s="1"/>
      <c r="O463" s="1"/>
      <c r="P463" s="1"/>
      <c r="Q463" s="1"/>
      <c r="R463" s="1"/>
      <c r="S463" s="1"/>
      <c r="T463" s="1"/>
    </row>
    <row r="464" spans="12:20" ht="15.75" customHeight="1">
      <c r="L464" s="1"/>
      <c r="M464" s="1"/>
      <c r="O464" s="1"/>
      <c r="P464" s="1"/>
      <c r="Q464" s="1"/>
      <c r="R464" s="1"/>
      <c r="S464" s="1"/>
      <c r="T464" s="1"/>
    </row>
    <row r="465" spans="12:20" ht="15.75" customHeight="1">
      <c r="L465" s="1"/>
      <c r="M465" s="1"/>
      <c r="O465" s="1"/>
      <c r="P465" s="1"/>
      <c r="Q465" s="1"/>
      <c r="R465" s="1"/>
      <c r="S465" s="1"/>
      <c r="T465" s="1"/>
    </row>
    <row r="466" spans="12:20" ht="15.75" customHeight="1">
      <c r="L466" s="1"/>
      <c r="M466" s="1"/>
      <c r="O466" s="1"/>
      <c r="P466" s="1"/>
      <c r="Q466" s="1"/>
      <c r="R466" s="1"/>
      <c r="S466" s="1"/>
      <c r="T466" s="1"/>
    </row>
    <row r="467" spans="12:20" ht="15.75" customHeight="1">
      <c r="L467" s="1"/>
      <c r="M467" s="1"/>
      <c r="O467" s="1"/>
      <c r="P467" s="1"/>
      <c r="Q467" s="1"/>
      <c r="R467" s="1"/>
      <c r="S467" s="1"/>
      <c r="T467" s="1"/>
    </row>
    <row r="468" spans="12:20" ht="15.75" customHeight="1">
      <c r="L468" s="1"/>
      <c r="M468" s="1"/>
      <c r="O468" s="1"/>
      <c r="P468" s="1"/>
      <c r="Q468" s="1"/>
      <c r="R468" s="1"/>
      <c r="S468" s="1"/>
      <c r="T468" s="1"/>
    </row>
    <row r="469" spans="12:20" ht="15.75" customHeight="1">
      <c r="L469" s="1"/>
      <c r="M469" s="1"/>
      <c r="O469" s="1"/>
      <c r="P469" s="1"/>
      <c r="Q469" s="1"/>
      <c r="R469" s="1"/>
      <c r="S469" s="1"/>
      <c r="T469" s="1"/>
    </row>
    <row r="470" spans="12:20" ht="15.75" customHeight="1">
      <c r="L470" s="1"/>
      <c r="M470" s="1"/>
      <c r="O470" s="1"/>
      <c r="P470" s="1"/>
      <c r="Q470" s="1"/>
      <c r="R470" s="1"/>
      <c r="S470" s="1"/>
      <c r="T470" s="1"/>
    </row>
    <row r="471" spans="12:20" ht="15.75" customHeight="1">
      <c r="L471" s="1"/>
      <c r="M471" s="1"/>
      <c r="O471" s="1"/>
      <c r="P471" s="1"/>
      <c r="Q471" s="1"/>
      <c r="R471" s="1"/>
      <c r="S471" s="1"/>
      <c r="T471" s="1"/>
    </row>
    <row r="472" spans="12:20" ht="15.75" customHeight="1">
      <c r="L472" s="1"/>
      <c r="M472" s="1"/>
      <c r="O472" s="1"/>
      <c r="P472" s="1"/>
      <c r="Q472" s="1"/>
      <c r="R472" s="1"/>
      <c r="S472" s="1"/>
      <c r="T472" s="1"/>
    </row>
    <row r="473" spans="12:20" ht="15.75" customHeight="1">
      <c r="L473" s="1"/>
      <c r="M473" s="1"/>
      <c r="O473" s="1"/>
      <c r="P473" s="1"/>
      <c r="Q473" s="1"/>
      <c r="R473" s="1"/>
      <c r="S473" s="1"/>
      <c r="T473" s="1"/>
    </row>
    <row r="474" spans="12:20" ht="15.75" customHeight="1">
      <c r="L474" s="1"/>
      <c r="M474" s="1"/>
      <c r="O474" s="1"/>
      <c r="P474" s="1"/>
      <c r="Q474" s="1"/>
      <c r="R474" s="1"/>
      <c r="S474" s="1"/>
      <c r="T474" s="1"/>
    </row>
    <row r="475" spans="12:20" ht="15.75" customHeight="1">
      <c r="L475" s="1"/>
      <c r="M475" s="1"/>
      <c r="O475" s="1"/>
      <c r="P475" s="1"/>
      <c r="Q475" s="1"/>
      <c r="R475" s="1"/>
      <c r="S475" s="1"/>
      <c r="T475" s="1"/>
    </row>
    <row r="476" spans="12:20" ht="15.75" customHeight="1">
      <c r="L476" s="1"/>
      <c r="M476" s="1"/>
      <c r="O476" s="1"/>
      <c r="P476" s="1"/>
      <c r="Q476" s="1"/>
      <c r="R476" s="1"/>
      <c r="S476" s="1"/>
      <c r="T476" s="1"/>
    </row>
    <row r="477" spans="12:20" ht="15.75" customHeight="1">
      <c r="L477" s="1"/>
      <c r="M477" s="1"/>
      <c r="O477" s="1"/>
      <c r="P477" s="1"/>
      <c r="Q477" s="1"/>
      <c r="R477" s="1"/>
      <c r="S477" s="1"/>
      <c r="T477" s="1"/>
    </row>
    <row r="478" spans="12:20" ht="15.75" customHeight="1">
      <c r="L478" s="1"/>
      <c r="M478" s="1"/>
      <c r="O478" s="1"/>
      <c r="P478" s="1"/>
      <c r="Q478" s="1"/>
      <c r="R478" s="1"/>
      <c r="S478" s="1"/>
      <c r="T478" s="1"/>
    </row>
    <row r="479" spans="12:20" ht="15.75" customHeight="1">
      <c r="L479" s="1"/>
      <c r="M479" s="1"/>
      <c r="O479" s="1"/>
      <c r="P479" s="1"/>
      <c r="Q479" s="1"/>
      <c r="R479" s="1"/>
      <c r="S479" s="1"/>
      <c r="T479" s="1"/>
    </row>
    <row r="480" spans="12:20" ht="15.75" customHeight="1">
      <c r="L480" s="1"/>
      <c r="M480" s="1"/>
      <c r="O480" s="1"/>
      <c r="P480" s="1"/>
      <c r="Q480" s="1"/>
      <c r="R480" s="1"/>
      <c r="S480" s="1"/>
      <c r="T480" s="1"/>
    </row>
    <row r="481" spans="12:20" ht="15.75" customHeight="1">
      <c r="L481" s="1"/>
      <c r="M481" s="1"/>
      <c r="O481" s="1"/>
      <c r="P481" s="1"/>
      <c r="Q481" s="1"/>
      <c r="R481" s="1"/>
      <c r="S481" s="1"/>
      <c r="T481" s="1"/>
    </row>
    <row r="482" spans="12:20" ht="15.75" customHeight="1">
      <c r="L482" s="1"/>
      <c r="M482" s="1"/>
      <c r="O482" s="1"/>
      <c r="P482" s="1"/>
      <c r="Q482" s="1"/>
      <c r="R482" s="1"/>
      <c r="S482" s="1"/>
      <c r="T482" s="1"/>
    </row>
    <row r="483" spans="12:20" ht="15.75" customHeight="1">
      <c r="L483" s="1"/>
      <c r="M483" s="1"/>
      <c r="O483" s="1"/>
      <c r="P483" s="1"/>
      <c r="Q483" s="1"/>
      <c r="R483" s="1"/>
      <c r="S483" s="1"/>
      <c r="T483" s="1"/>
    </row>
    <row r="484" spans="12:20" ht="15.75" customHeight="1">
      <c r="L484" s="1"/>
      <c r="M484" s="1"/>
      <c r="O484" s="1"/>
      <c r="P484" s="1"/>
      <c r="Q484" s="1"/>
      <c r="R484" s="1"/>
      <c r="S484" s="1"/>
      <c r="T484" s="1"/>
    </row>
    <row r="485" spans="12:20" ht="15.75" customHeight="1">
      <c r="L485" s="1"/>
      <c r="M485" s="1"/>
      <c r="O485" s="1"/>
      <c r="P485" s="1"/>
      <c r="Q485" s="1"/>
      <c r="R485" s="1"/>
      <c r="S485" s="1"/>
      <c r="T485" s="1"/>
    </row>
    <row r="486" spans="12:20" ht="15.75" customHeight="1">
      <c r="L486" s="1"/>
      <c r="M486" s="1"/>
      <c r="O486" s="1"/>
      <c r="P486" s="1"/>
      <c r="Q486" s="1"/>
      <c r="R486" s="1"/>
      <c r="S486" s="1"/>
      <c r="T486" s="1"/>
    </row>
    <row r="487" spans="12:20" ht="15.75" customHeight="1">
      <c r="L487" s="1"/>
      <c r="M487" s="1"/>
      <c r="O487" s="1"/>
      <c r="P487" s="1"/>
      <c r="Q487" s="1"/>
      <c r="R487" s="1"/>
      <c r="S487" s="1"/>
      <c r="T487" s="1"/>
    </row>
    <row r="488" spans="12:20" ht="15.75" customHeight="1">
      <c r="L488" s="1"/>
      <c r="M488" s="1"/>
      <c r="O488" s="1"/>
      <c r="P488" s="1"/>
      <c r="Q488" s="1"/>
      <c r="R488" s="1"/>
      <c r="S488" s="1"/>
      <c r="T488" s="1"/>
    </row>
    <row r="489" spans="12:20" ht="15.75" customHeight="1">
      <c r="L489" s="1"/>
      <c r="M489" s="1"/>
      <c r="O489" s="1"/>
      <c r="P489" s="1"/>
      <c r="Q489" s="1"/>
      <c r="R489" s="1"/>
      <c r="S489" s="1"/>
      <c r="T489" s="1"/>
    </row>
    <row r="490" spans="12:20" ht="15.75" customHeight="1">
      <c r="L490" s="1"/>
      <c r="M490" s="1"/>
      <c r="O490" s="1"/>
      <c r="P490" s="1"/>
      <c r="Q490" s="1"/>
      <c r="R490" s="1"/>
      <c r="S490" s="1"/>
      <c r="T490" s="1"/>
    </row>
    <row r="491" spans="12:20" ht="15.75" customHeight="1">
      <c r="L491" s="1"/>
      <c r="M491" s="1"/>
      <c r="O491" s="1"/>
      <c r="P491" s="1"/>
      <c r="Q491" s="1"/>
      <c r="R491" s="1"/>
      <c r="S491" s="1"/>
      <c r="T491" s="1"/>
    </row>
    <row r="492" spans="12:20" ht="15.75" customHeight="1">
      <c r="L492" s="1"/>
      <c r="M492" s="1"/>
      <c r="O492" s="1"/>
      <c r="P492" s="1"/>
      <c r="Q492" s="1"/>
      <c r="R492" s="1"/>
      <c r="S492" s="1"/>
      <c r="T492" s="1"/>
    </row>
    <row r="493" spans="12:20" ht="15.75" customHeight="1">
      <c r="L493" s="1"/>
      <c r="M493" s="1"/>
      <c r="O493" s="1"/>
      <c r="P493" s="1"/>
      <c r="Q493" s="1"/>
      <c r="R493" s="1"/>
      <c r="S493" s="1"/>
      <c r="T493" s="1"/>
    </row>
    <row r="494" spans="12:20" ht="15.75" customHeight="1">
      <c r="L494" s="1"/>
      <c r="M494" s="1"/>
      <c r="O494" s="1"/>
      <c r="P494" s="1"/>
      <c r="Q494" s="1"/>
      <c r="R494" s="1"/>
      <c r="S494" s="1"/>
      <c r="T494" s="1"/>
    </row>
    <row r="495" spans="12:20" ht="15.75" customHeight="1">
      <c r="L495" s="1"/>
      <c r="M495" s="1"/>
      <c r="O495" s="1"/>
      <c r="P495" s="1"/>
      <c r="Q495" s="1"/>
      <c r="R495" s="1"/>
      <c r="S495" s="1"/>
      <c r="T495" s="1"/>
    </row>
    <row r="496" spans="12:20" ht="15.75" customHeight="1">
      <c r="L496" s="1"/>
      <c r="M496" s="1"/>
      <c r="O496" s="1"/>
      <c r="P496" s="1"/>
      <c r="Q496" s="1"/>
      <c r="R496" s="1"/>
      <c r="S496" s="1"/>
      <c r="T496" s="1"/>
    </row>
    <row r="497" spans="12:20" ht="15.75" customHeight="1">
      <c r="L497" s="1"/>
      <c r="M497" s="1"/>
      <c r="O497" s="1"/>
      <c r="P497" s="1"/>
      <c r="Q497" s="1"/>
      <c r="R497" s="1"/>
      <c r="S497" s="1"/>
      <c r="T497" s="1"/>
    </row>
    <row r="498" spans="12:20" ht="15.75" customHeight="1">
      <c r="L498" s="1"/>
      <c r="M498" s="1"/>
      <c r="O498" s="1"/>
      <c r="P498" s="1"/>
      <c r="Q498" s="1"/>
      <c r="R498" s="1"/>
      <c r="S498" s="1"/>
      <c r="T498" s="1"/>
    </row>
    <row r="499" spans="12:20" ht="15.75" customHeight="1">
      <c r="L499" s="1"/>
      <c r="M499" s="1"/>
      <c r="O499" s="1"/>
      <c r="P499" s="1"/>
      <c r="Q499" s="1"/>
      <c r="R499" s="1"/>
      <c r="S499" s="1"/>
      <c r="T499" s="1"/>
    </row>
    <row r="500" spans="12:20" ht="15.75" customHeight="1">
      <c r="L500" s="1"/>
      <c r="M500" s="1"/>
      <c r="O500" s="1"/>
      <c r="P500" s="1"/>
      <c r="Q500" s="1"/>
      <c r="R500" s="1"/>
      <c r="S500" s="1"/>
      <c r="T500" s="1"/>
    </row>
    <row r="501" spans="12:20" ht="15.75" customHeight="1">
      <c r="L501" s="1"/>
      <c r="M501" s="1"/>
      <c r="O501" s="1"/>
      <c r="P501" s="1"/>
      <c r="Q501" s="1"/>
      <c r="R501" s="1"/>
      <c r="S501" s="1"/>
      <c r="T501" s="1"/>
    </row>
    <row r="502" spans="12:20" ht="15.75" customHeight="1">
      <c r="L502" s="1"/>
      <c r="M502" s="1"/>
      <c r="O502" s="1"/>
      <c r="P502" s="1"/>
      <c r="Q502" s="1"/>
      <c r="R502" s="1"/>
      <c r="S502" s="1"/>
      <c r="T502" s="1"/>
    </row>
    <row r="503" spans="12:20" ht="15.75" customHeight="1">
      <c r="L503" s="1"/>
      <c r="M503" s="1"/>
      <c r="O503" s="1"/>
      <c r="P503" s="1"/>
      <c r="Q503" s="1"/>
      <c r="R503" s="1"/>
      <c r="S503" s="1"/>
      <c r="T503" s="1"/>
    </row>
    <row r="504" spans="12:20" ht="15.75" customHeight="1">
      <c r="L504" s="1"/>
      <c r="M504" s="1"/>
      <c r="O504" s="1"/>
      <c r="P504" s="1"/>
      <c r="Q504" s="1"/>
      <c r="R504" s="1"/>
      <c r="S504" s="1"/>
      <c r="T504" s="1"/>
    </row>
    <row r="505" spans="12:20" ht="15.75" customHeight="1">
      <c r="L505" s="1"/>
      <c r="M505" s="1"/>
      <c r="O505" s="1"/>
      <c r="P505" s="1"/>
      <c r="Q505" s="1"/>
      <c r="R505" s="1"/>
      <c r="S505" s="1"/>
      <c r="T505" s="1"/>
    </row>
    <row r="506" spans="12:20" ht="15.75" customHeight="1">
      <c r="L506" s="1"/>
      <c r="M506" s="1"/>
      <c r="O506" s="1"/>
      <c r="P506" s="1"/>
      <c r="Q506" s="1"/>
      <c r="R506" s="1"/>
      <c r="S506" s="1"/>
      <c r="T506" s="1"/>
    </row>
    <row r="507" spans="12:20" ht="15.75" customHeight="1">
      <c r="L507" s="1"/>
      <c r="M507" s="1"/>
      <c r="O507" s="1"/>
      <c r="P507" s="1"/>
      <c r="Q507" s="1"/>
      <c r="R507" s="1"/>
      <c r="S507" s="1"/>
      <c r="T507" s="1"/>
    </row>
    <row r="508" spans="12:20" ht="15.75" customHeight="1">
      <c r="L508" s="1"/>
      <c r="M508" s="1"/>
      <c r="O508" s="1"/>
      <c r="P508" s="1"/>
      <c r="Q508" s="1"/>
      <c r="R508" s="1"/>
      <c r="S508" s="1"/>
      <c r="T508" s="1"/>
    </row>
    <row r="509" spans="12:20" ht="15.75" customHeight="1">
      <c r="L509" s="1"/>
      <c r="M509" s="1"/>
      <c r="O509" s="1"/>
      <c r="P509" s="1"/>
      <c r="Q509" s="1"/>
      <c r="R509" s="1"/>
      <c r="S509" s="1"/>
      <c r="T509" s="1"/>
    </row>
    <row r="510" spans="12:20" ht="15.75" customHeight="1">
      <c r="L510" s="1"/>
      <c r="M510" s="1"/>
      <c r="O510" s="1"/>
      <c r="P510" s="1"/>
      <c r="Q510" s="1"/>
      <c r="R510" s="1"/>
      <c r="S510" s="1"/>
      <c r="T510" s="1"/>
    </row>
    <row r="511" spans="12:20" ht="15.75" customHeight="1">
      <c r="L511" s="1"/>
      <c r="M511" s="1"/>
      <c r="O511" s="1"/>
      <c r="P511" s="1"/>
      <c r="Q511" s="1"/>
      <c r="R511" s="1"/>
      <c r="S511" s="1"/>
      <c r="T511" s="1"/>
    </row>
    <row r="512" spans="12:20" ht="15.75" customHeight="1">
      <c r="L512" s="1"/>
      <c r="M512" s="1"/>
      <c r="O512" s="1"/>
      <c r="P512" s="1"/>
      <c r="Q512" s="1"/>
      <c r="R512" s="1"/>
      <c r="S512" s="1"/>
      <c r="T512" s="1"/>
    </row>
    <row r="513" spans="12:20" ht="15.75" customHeight="1">
      <c r="L513" s="1"/>
      <c r="M513" s="1"/>
      <c r="O513" s="1"/>
      <c r="P513" s="1"/>
      <c r="Q513" s="1"/>
      <c r="R513" s="1"/>
      <c r="S513" s="1"/>
      <c r="T513" s="1"/>
    </row>
    <row r="514" spans="12:20" ht="15.75" customHeight="1">
      <c r="L514" s="1"/>
      <c r="M514" s="1"/>
      <c r="O514" s="1"/>
      <c r="P514" s="1"/>
      <c r="Q514" s="1"/>
      <c r="R514" s="1"/>
      <c r="S514" s="1"/>
      <c r="T514" s="1"/>
    </row>
    <row r="515" spans="12:20" ht="15.75" customHeight="1">
      <c r="L515" s="1"/>
      <c r="M515" s="1"/>
      <c r="O515" s="1"/>
      <c r="P515" s="1"/>
      <c r="Q515" s="1"/>
      <c r="R515" s="1"/>
      <c r="S515" s="1"/>
      <c r="T515" s="1"/>
    </row>
    <row r="516" spans="12:20" ht="15.75" customHeight="1">
      <c r="L516" s="1"/>
      <c r="M516" s="1"/>
      <c r="O516" s="1"/>
      <c r="P516" s="1"/>
      <c r="Q516" s="1"/>
      <c r="R516" s="1"/>
      <c r="S516" s="1"/>
      <c r="T516" s="1"/>
    </row>
    <row r="517" spans="12:20" ht="15.75" customHeight="1">
      <c r="L517" s="1"/>
      <c r="M517" s="1"/>
      <c r="O517" s="1"/>
      <c r="P517" s="1"/>
      <c r="Q517" s="1"/>
      <c r="R517" s="1"/>
      <c r="S517" s="1"/>
      <c r="T517" s="1"/>
    </row>
    <row r="518" spans="12:20" ht="15.75" customHeight="1">
      <c r="L518" s="1"/>
      <c r="M518" s="1"/>
      <c r="O518" s="1"/>
      <c r="P518" s="1"/>
      <c r="Q518" s="1"/>
      <c r="R518" s="1"/>
      <c r="S518" s="1"/>
      <c r="T518" s="1"/>
    </row>
    <row r="519" spans="12:20" ht="15.75" customHeight="1">
      <c r="L519" s="1"/>
      <c r="M519" s="1"/>
      <c r="O519" s="1"/>
      <c r="P519" s="1"/>
      <c r="Q519" s="1"/>
      <c r="R519" s="1"/>
      <c r="S519" s="1"/>
      <c r="T519" s="1"/>
    </row>
    <row r="520" spans="12:20" ht="15.75" customHeight="1">
      <c r="L520" s="1"/>
      <c r="M520" s="1"/>
      <c r="O520" s="1"/>
      <c r="P520" s="1"/>
      <c r="Q520" s="1"/>
      <c r="R520" s="1"/>
      <c r="S520" s="1"/>
      <c r="T520" s="1"/>
    </row>
    <row r="521" spans="12:20" ht="15.75" customHeight="1">
      <c r="L521" s="1"/>
      <c r="M521" s="1"/>
      <c r="O521" s="1"/>
      <c r="P521" s="1"/>
      <c r="Q521" s="1"/>
      <c r="R521" s="1"/>
      <c r="S521" s="1"/>
      <c r="T521" s="1"/>
    </row>
    <row r="522" spans="12:20" ht="15.75" customHeight="1">
      <c r="L522" s="1"/>
      <c r="M522" s="1"/>
      <c r="O522" s="1"/>
      <c r="P522" s="1"/>
      <c r="Q522" s="1"/>
      <c r="R522" s="1"/>
      <c r="S522" s="1"/>
      <c r="T522" s="1"/>
    </row>
    <row r="523" spans="12:20" ht="15.75" customHeight="1">
      <c r="L523" s="1"/>
      <c r="M523" s="1"/>
      <c r="O523" s="1"/>
      <c r="P523" s="1"/>
      <c r="Q523" s="1"/>
      <c r="R523" s="1"/>
      <c r="S523" s="1"/>
      <c r="T523" s="1"/>
    </row>
    <row r="524" spans="12:20" ht="15.75" customHeight="1">
      <c r="L524" s="1"/>
      <c r="M524" s="1"/>
      <c r="O524" s="1"/>
      <c r="P524" s="1"/>
      <c r="Q524" s="1"/>
      <c r="R524" s="1"/>
      <c r="S524" s="1"/>
      <c r="T524" s="1"/>
    </row>
    <row r="525" spans="12:20" ht="15.75" customHeight="1">
      <c r="L525" s="1"/>
      <c r="M525" s="1"/>
      <c r="O525" s="1"/>
      <c r="P525" s="1"/>
      <c r="Q525" s="1"/>
      <c r="R525" s="1"/>
      <c r="S525" s="1"/>
      <c r="T525" s="1"/>
    </row>
    <row r="526" spans="12:20" ht="15.75" customHeight="1">
      <c r="L526" s="1"/>
      <c r="M526" s="1"/>
      <c r="O526" s="1"/>
      <c r="P526" s="1"/>
      <c r="Q526" s="1"/>
      <c r="R526" s="1"/>
      <c r="S526" s="1"/>
      <c r="T526" s="1"/>
    </row>
    <row r="527" spans="12:20" ht="15.75" customHeight="1">
      <c r="L527" s="1"/>
      <c r="M527" s="1"/>
      <c r="O527" s="1"/>
      <c r="P527" s="1"/>
      <c r="Q527" s="1"/>
      <c r="R527" s="1"/>
      <c r="S527" s="1"/>
      <c r="T527" s="1"/>
    </row>
    <row r="528" spans="12:20" ht="15.75" customHeight="1">
      <c r="L528" s="1"/>
      <c r="M528" s="1"/>
      <c r="O528" s="1"/>
      <c r="P528" s="1"/>
      <c r="Q528" s="1"/>
      <c r="R528" s="1"/>
      <c r="S528" s="1"/>
      <c r="T528" s="1"/>
    </row>
    <row r="529" spans="12:20" ht="15.75" customHeight="1">
      <c r="L529" s="1"/>
      <c r="M529" s="1"/>
      <c r="O529" s="1"/>
      <c r="P529" s="1"/>
      <c r="Q529" s="1"/>
      <c r="R529" s="1"/>
      <c r="S529" s="1"/>
      <c r="T529" s="1"/>
    </row>
    <row r="530" spans="12:20" ht="15.75" customHeight="1">
      <c r="L530" s="1"/>
      <c r="M530" s="1"/>
      <c r="O530" s="1"/>
      <c r="P530" s="1"/>
      <c r="Q530" s="1"/>
      <c r="R530" s="1"/>
      <c r="S530" s="1"/>
      <c r="T530" s="1"/>
    </row>
    <row r="531" spans="12:20" ht="15.75" customHeight="1">
      <c r="L531" s="1"/>
      <c r="M531" s="1"/>
      <c r="O531" s="1"/>
      <c r="P531" s="1"/>
      <c r="Q531" s="1"/>
      <c r="R531" s="1"/>
      <c r="S531" s="1"/>
      <c r="T531" s="1"/>
    </row>
    <row r="532" spans="12:20" ht="15.75" customHeight="1">
      <c r="L532" s="1"/>
      <c r="M532" s="1"/>
      <c r="O532" s="1"/>
      <c r="P532" s="1"/>
      <c r="Q532" s="1"/>
      <c r="R532" s="1"/>
      <c r="S532" s="1"/>
      <c r="T532" s="1"/>
    </row>
    <row r="533" spans="12:20" ht="15.75" customHeight="1">
      <c r="L533" s="1"/>
      <c r="M533" s="1"/>
      <c r="O533" s="1"/>
      <c r="P533" s="1"/>
      <c r="Q533" s="1"/>
      <c r="R533" s="1"/>
      <c r="S533" s="1"/>
      <c r="T533" s="1"/>
    </row>
    <row r="534" spans="12:20" ht="15.75" customHeight="1">
      <c r="L534" s="1"/>
      <c r="M534" s="1"/>
      <c r="O534" s="1"/>
      <c r="P534" s="1"/>
      <c r="Q534" s="1"/>
      <c r="R534" s="1"/>
      <c r="S534" s="1"/>
      <c r="T534" s="1"/>
    </row>
    <row r="535" spans="12:20" ht="15.75" customHeight="1">
      <c r="L535" s="1"/>
      <c r="M535" s="1"/>
      <c r="O535" s="1"/>
      <c r="P535" s="1"/>
      <c r="Q535" s="1"/>
      <c r="R535" s="1"/>
      <c r="S535" s="1"/>
      <c r="T535" s="1"/>
    </row>
    <row r="536" spans="12:20" ht="15.75" customHeight="1">
      <c r="L536" s="1"/>
      <c r="M536" s="1"/>
      <c r="O536" s="1"/>
      <c r="P536" s="1"/>
      <c r="Q536" s="1"/>
      <c r="R536" s="1"/>
      <c r="S536" s="1"/>
      <c r="T536" s="1"/>
    </row>
    <row r="537" spans="12:20" ht="15.75" customHeight="1">
      <c r="L537" s="1"/>
      <c r="M537" s="1"/>
      <c r="O537" s="1"/>
      <c r="P537" s="1"/>
      <c r="Q537" s="1"/>
      <c r="R537" s="1"/>
      <c r="S537" s="1"/>
      <c r="T537" s="1"/>
    </row>
    <row r="538" spans="12:20" ht="15.75" customHeight="1">
      <c r="L538" s="1"/>
      <c r="M538" s="1"/>
      <c r="O538" s="1"/>
      <c r="P538" s="1"/>
      <c r="Q538" s="1"/>
      <c r="R538" s="1"/>
      <c r="S538" s="1"/>
      <c r="T538" s="1"/>
    </row>
    <row r="539" spans="12:20" ht="15.75" customHeight="1">
      <c r="L539" s="1"/>
      <c r="M539" s="1"/>
      <c r="O539" s="1"/>
      <c r="P539" s="1"/>
      <c r="Q539" s="1"/>
      <c r="R539" s="1"/>
      <c r="S539" s="1"/>
      <c r="T539" s="1"/>
    </row>
    <row r="540" spans="12:20" ht="15.75" customHeight="1">
      <c r="L540" s="1"/>
      <c r="M540" s="1"/>
      <c r="O540" s="1"/>
      <c r="P540" s="1"/>
      <c r="Q540" s="1"/>
      <c r="R540" s="1"/>
      <c r="S540" s="1"/>
      <c r="T540" s="1"/>
    </row>
    <row r="541" spans="12:20" ht="15.75" customHeight="1">
      <c r="L541" s="1"/>
      <c r="M541" s="1"/>
      <c r="O541" s="1"/>
      <c r="P541" s="1"/>
      <c r="Q541" s="1"/>
      <c r="R541" s="1"/>
      <c r="S541" s="1"/>
      <c r="T541" s="1"/>
    </row>
    <row r="542" spans="12:20" ht="15.75" customHeight="1">
      <c r="L542" s="1"/>
      <c r="M542" s="1"/>
      <c r="O542" s="1"/>
      <c r="P542" s="1"/>
      <c r="Q542" s="1"/>
      <c r="R542" s="1"/>
      <c r="S542" s="1"/>
      <c r="T542" s="1"/>
    </row>
    <row r="543" spans="12:20" ht="15.75" customHeight="1">
      <c r="L543" s="1"/>
      <c r="M543" s="1"/>
      <c r="O543" s="1"/>
      <c r="P543" s="1"/>
      <c r="Q543" s="1"/>
      <c r="R543" s="1"/>
      <c r="S543" s="1"/>
      <c r="T543" s="1"/>
    </row>
    <row r="544" spans="12:20" ht="15.75" customHeight="1">
      <c r="L544" s="1"/>
      <c r="M544" s="1"/>
      <c r="O544" s="1"/>
      <c r="P544" s="1"/>
      <c r="Q544" s="1"/>
      <c r="R544" s="1"/>
      <c r="S544" s="1"/>
      <c r="T544" s="1"/>
    </row>
    <row r="545" spans="12:20" ht="15.75" customHeight="1">
      <c r="L545" s="1"/>
      <c r="M545" s="1"/>
      <c r="O545" s="1"/>
      <c r="P545" s="1"/>
      <c r="Q545" s="1"/>
      <c r="R545" s="1"/>
      <c r="S545" s="1"/>
      <c r="T545" s="1"/>
    </row>
    <row r="546" spans="12:20" ht="15.75" customHeight="1">
      <c r="L546" s="1"/>
      <c r="M546" s="1"/>
      <c r="O546" s="1"/>
      <c r="P546" s="1"/>
      <c r="Q546" s="1"/>
      <c r="R546" s="1"/>
      <c r="S546" s="1"/>
      <c r="T546" s="1"/>
    </row>
    <row r="547" spans="12:20" ht="15.75" customHeight="1">
      <c r="L547" s="1"/>
      <c r="M547" s="1"/>
      <c r="O547" s="1"/>
      <c r="P547" s="1"/>
      <c r="Q547" s="1"/>
      <c r="R547" s="1"/>
      <c r="S547" s="1"/>
      <c r="T547" s="1"/>
    </row>
    <row r="548" spans="12:20" ht="15.75" customHeight="1">
      <c r="L548" s="1"/>
      <c r="M548" s="1"/>
      <c r="O548" s="1"/>
      <c r="P548" s="1"/>
      <c r="Q548" s="1"/>
      <c r="R548" s="1"/>
      <c r="S548" s="1"/>
      <c r="T548" s="1"/>
    </row>
    <row r="549" spans="12:20" ht="15.75" customHeight="1">
      <c r="L549" s="1"/>
      <c r="M549" s="1"/>
      <c r="O549" s="1"/>
      <c r="P549" s="1"/>
      <c r="Q549" s="1"/>
      <c r="R549" s="1"/>
      <c r="S549" s="1"/>
      <c r="T549" s="1"/>
    </row>
    <row r="550" spans="12:20" ht="15.75" customHeight="1">
      <c r="L550" s="1"/>
      <c r="M550" s="1"/>
      <c r="O550" s="1"/>
      <c r="P550" s="1"/>
      <c r="Q550" s="1"/>
      <c r="R550" s="1"/>
      <c r="S550" s="1"/>
      <c r="T550" s="1"/>
    </row>
    <row r="551" spans="12:20" ht="15.75" customHeight="1">
      <c r="L551" s="1"/>
      <c r="M551" s="1"/>
      <c r="O551" s="1"/>
      <c r="P551" s="1"/>
      <c r="Q551" s="1"/>
      <c r="R551" s="1"/>
      <c r="S551" s="1"/>
      <c r="T551" s="1"/>
    </row>
    <row r="552" spans="12:20" ht="15.75" customHeight="1">
      <c r="L552" s="1"/>
      <c r="M552" s="1"/>
      <c r="O552" s="1"/>
      <c r="P552" s="1"/>
      <c r="Q552" s="1"/>
      <c r="R552" s="1"/>
      <c r="S552" s="1"/>
      <c r="T552" s="1"/>
    </row>
    <row r="553" spans="12:20" ht="15.75" customHeight="1">
      <c r="L553" s="1"/>
      <c r="M553" s="1"/>
      <c r="O553" s="1"/>
      <c r="P553" s="1"/>
      <c r="Q553" s="1"/>
      <c r="R553" s="1"/>
      <c r="S553" s="1"/>
      <c r="T553" s="1"/>
    </row>
    <row r="554" spans="12:20" ht="15.75" customHeight="1">
      <c r="L554" s="1"/>
      <c r="M554" s="1"/>
      <c r="O554" s="1"/>
      <c r="P554" s="1"/>
      <c r="Q554" s="1"/>
      <c r="R554" s="1"/>
      <c r="S554" s="1"/>
      <c r="T554" s="1"/>
    </row>
    <row r="555" spans="12:20" ht="15.75" customHeight="1">
      <c r="L555" s="1"/>
      <c r="M555" s="1"/>
      <c r="O555" s="1"/>
      <c r="P555" s="1"/>
      <c r="Q555" s="1"/>
      <c r="R555" s="1"/>
      <c r="S555" s="1"/>
      <c r="T555" s="1"/>
    </row>
    <row r="556" spans="12:20" ht="15.75" customHeight="1">
      <c r="L556" s="1"/>
      <c r="M556" s="1"/>
      <c r="O556" s="1"/>
      <c r="P556" s="1"/>
      <c r="Q556" s="1"/>
      <c r="R556" s="1"/>
      <c r="S556" s="1"/>
      <c r="T556" s="1"/>
    </row>
    <row r="557" spans="12:20" ht="15.75" customHeight="1">
      <c r="L557" s="1"/>
      <c r="M557" s="1"/>
      <c r="O557" s="1"/>
      <c r="P557" s="1"/>
      <c r="Q557" s="1"/>
      <c r="R557" s="1"/>
      <c r="S557" s="1"/>
      <c r="T557" s="1"/>
    </row>
    <row r="558" spans="12:20" ht="15.75" customHeight="1">
      <c r="L558" s="1"/>
      <c r="M558" s="1"/>
      <c r="O558" s="1"/>
      <c r="P558" s="1"/>
      <c r="Q558" s="1"/>
      <c r="R558" s="1"/>
      <c r="S558" s="1"/>
      <c r="T558" s="1"/>
    </row>
    <row r="559" spans="12:20" ht="15.75" customHeight="1">
      <c r="L559" s="1"/>
      <c r="M559" s="1"/>
      <c r="O559" s="1"/>
      <c r="P559" s="1"/>
      <c r="Q559" s="1"/>
      <c r="R559" s="1"/>
      <c r="S559" s="1"/>
      <c r="T559" s="1"/>
    </row>
    <row r="560" spans="12:20" ht="15.75" customHeight="1">
      <c r="L560" s="1"/>
      <c r="M560" s="1"/>
      <c r="O560" s="1"/>
      <c r="P560" s="1"/>
      <c r="Q560" s="1"/>
      <c r="R560" s="1"/>
      <c r="S560" s="1"/>
      <c r="T560" s="1"/>
    </row>
    <row r="561" spans="12:20" ht="15.75" customHeight="1">
      <c r="L561" s="1"/>
      <c r="M561" s="1"/>
      <c r="O561" s="1"/>
      <c r="P561" s="1"/>
      <c r="Q561" s="1"/>
      <c r="R561" s="1"/>
      <c r="S561" s="1"/>
      <c r="T561" s="1"/>
    </row>
    <row r="562" spans="12:20" ht="15.75" customHeight="1">
      <c r="L562" s="1"/>
      <c r="M562" s="1"/>
      <c r="O562" s="1"/>
      <c r="P562" s="1"/>
      <c r="Q562" s="1"/>
      <c r="R562" s="1"/>
      <c r="S562" s="1"/>
      <c r="T562" s="1"/>
    </row>
    <row r="563" spans="12:20" ht="15.75" customHeight="1">
      <c r="L563" s="1"/>
      <c r="M563" s="1"/>
      <c r="O563" s="1"/>
      <c r="P563" s="1"/>
      <c r="Q563" s="1"/>
      <c r="R563" s="1"/>
      <c r="S563" s="1"/>
      <c r="T563" s="1"/>
    </row>
    <row r="564" spans="12:20" ht="15.75" customHeight="1">
      <c r="L564" s="1"/>
      <c r="M564" s="1"/>
      <c r="O564" s="1"/>
      <c r="P564" s="1"/>
      <c r="Q564" s="1"/>
      <c r="R564" s="1"/>
      <c r="S564" s="1"/>
      <c r="T564" s="1"/>
    </row>
    <row r="565" spans="12:20" ht="15.75" customHeight="1">
      <c r="L565" s="1"/>
      <c r="M565" s="1"/>
      <c r="O565" s="1"/>
      <c r="P565" s="1"/>
      <c r="Q565" s="1"/>
      <c r="R565" s="1"/>
      <c r="S565" s="1"/>
      <c r="T565" s="1"/>
    </row>
    <row r="566" spans="12:20" ht="15.75" customHeight="1">
      <c r="L566" s="1"/>
      <c r="M566" s="1"/>
      <c r="O566" s="1"/>
      <c r="P566" s="1"/>
      <c r="Q566" s="1"/>
      <c r="R566" s="1"/>
      <c r="S566" s="1"/>
      <c r="T566" s="1"/>
    </row>
    <row r="567" spans="12:20" ht="15.75" customHeight="1">
      <c r="L567" s="1"/>
      <c r="M567" s="1"/>
      <c r="O567" s="1"/>
      <c r="P567" s="1"/>
      <c r="Q567" s="1"/>
      <c r="R567" s="1"/>
      <c r="S567" s="1"/>
      <c r="T567" s="1"/>
    </row>
    <row r="568" spans="12:20" ht="15.75" customHeight="1">
      <c r="L568" s="1"/>
      <c r="M568" s="1"/>
      <c r="O568" s="1"/>
      <c r="P568" s="1"/>
      <c r="Q568" s="1"/>
      <c r="R568" s="1"/>
      <c r="S568" s="1"/>
      <c r="T568" s="1"/>
    </row>
    <row r="569" spans="12:20" ht="15.75" customHeight="1">
      <c r="L569" s="1"/>
      <c r="M569" s="1"/>
      <c r="O569" s="1"/>
      <c r="P569" s="1"/>
      <c r="Q569" s="1"/>
      <c r="R569" s="1"/>
      <c r="S569" s="1"/>
      <c r="T569" s="1"/>
    </row>
    <row r="570" spans="12:20" ht="15.75" customHeight="1">
      <c r="L570" s="1"/>
      <c r="M570" s="1"/>
      <c r="O570" s="1"/>
      <c r="P570" s="1"/>
      <c r="Q570" s="1"/>
      <c r="R570" s="1"/>
      <c r="S570" s="1"/>
      <c r="T570" s="1"/>
    </row>
    <row r="571" spans="12:20" ht="15.75" customHeight="1">
      <c r="L571" s="1"/>
      <c r="M571" s="1"/>
      <c r="O571" s="1"/>
      <c r="P571" s="1"/>
      <c r="Q571" s="1"/>
      <c r="R571" s="1"/>
      <c r="S571" s="1"/>
      <c r="T571" s="1"/>
    </row>
    <row r="572" spans="12:20" ht="15.75" customHeight="1">
      <c r="L572" s="1"/>
      <c r="M572" s="1"/>
      <c r="O572" s="1"/>
      <c r="P572" s="1"/>
      <c r="Q572" s="1"/>
      <c r="R572" s="1"/>
      <c r="S572" s="1"/>
      <c r="T572" s="1"/>
    </row>
    <row r="573" spans="12:20" ht="15.75" customHeight="1">
      <c r="L573" s="1"/>
      <c r="M573" s="1"/>
      <c r="O573" s="1"/>
      <c r="P573" s="1"/>
      <c r="Q573" s="1"/>
      <c r="R573" s="1"/>
      <c r="S573" s="1"/>
      <c r="T573" s="1"/>
    </row>
    <row r="574" spans="12:20" ht="15.75" customHeight="1">
      <c r="L574" s="1"/>
      <c r="M574" s="1"/>
      <c r="O574" s="1"/>
      <c r="P574" s="1"/>
      <c r="Q574" s="1"/>
      <c r="R574" s="1"/>
      <c r="S574" s="1"/>
      <c r="T574" s="1"/>
    </row>
    <row r="575" spans="12:20" ht="15.75" customHeight="1">
      <c r="L575" s="1"/>
      <c r="M575" s="1"/>
      <c r="O575" s="1"/>
      <c r="P575" s="1"/>
      <c r="Q575" s="1"/>
      <c r="R575" s="1"/>
      <c r="S575" s="1"/>
      <c r="T575" s="1"/>
    </row>
    <row r="576" spans="12:20" ht="15.75" customHeight="1">
      <c r="L576" s="1"/>
      <c r="M576" s="1"/>
      <c r="O576" s="1"/>
      <c r="P576" s="1"/>
      <c r="Q576" s="1"/>
      <c r="R576" s="1"/>
      <c r="S576" s="1"/>
      <c r="T576" s="1"/>
    </row>
    <row r="577" spans="12:20" ht="15.75" customHeight="1">
      <c r="L577" s="1"/>
      <c r="M577" s="1"/>
      <c r="O577" s="1"/>
      <c r="P577" s="1"/>
      <c r="Q577" s="1"/>
      <c r="R577" s="1"/>
      <c r="S577" s="1"/>
      <c r="T577" s="1"/>
    </row>
    <row r="578" spans="12:20" ht="15.75" customHeight="1">
      <c r="L578" s="1"/>
      <c r="M578" s="1"/>
      <c r="O578" s="1"/>
      <c r="P578" s="1"/>
      <c r="Q578" s="1"/>
      <c r="R578" s="1"/>
      <c r="S578" s="1"/>
      <c r="T578" s="1"/>
    </row>
    <row r="579" spans="12:20" ht="15.75" customHeight="1">
      <c r="L579" s="1"/>
      <c r="M579" s="1"/>
      <c r="O579" s="1"/>
      <c r="P579" s="1"/>
      <c r="Q579" s="1"/>
      <c r="R579" s="1"/>
      <c r="S579" s="1"/>
      <c r="T579" s="1"/>
    </row>
    <row r="580" spans="12:20" ht="15.75" customHeight="1">
      <c r="L580" s="1"/>
      <c r="M580" s="1"/>
      <c r="O580" s="1"/>
      <c r="P580" s="1"/>
      <c r="Q580" s="1"/>
      <c r="R580" s="1"/>
      <c r="S580" s="1"/>
      <c r="T580" s="1"/>
    </row>
    <row r="581" spans="12:20" ht="15.75" customHeight="1">
      <c r="L581" s="1"/>
      <c r="M581" s="1"/>
      <c r="O581" s="1"/>
      <c r="P581" s="1"/>
      <c r="Q581" s="1"/>
      <c r="R581" s="1"/>
      <c r="S581" s="1"/>
      <c r="T581" s="1"/>
    </row>
    <row r="582" spans="12:20" ht="15.75" customHeight="1">
      <c r="L582" s="1"/>
      <c r="M582" s="1"/>
      <c r="O582" s="1"/>
      <c r="P582" s="1"/>
      <c r="Q582" s="1"/>
      <c r="R582" s="1"/>
      <c r="S582" s="1"/>
      <c r="T582" s="1"/>
    </row>
    <row r="583" spans="12:20" ht="15.75" customHeight="1">
      <c r="L583" s="1"/>
      <c r="M583" s="1"/>
      <c r="O583" s="1"/>
      <c r="P583" s="1"/>
      <c r="Q583" s="1"/>
      <c r="R583" s="1"/>
      <c r="S583" s="1"/>
      <c r="T583" s="1"/>
    </row>
    <row r="584" spans="12:20" ht="15.75" customHeight="1">
      <c r="L584" s="1"/>
      <c r="M584" s="1"/>
      <c r="O584" s="1"/>
      <c r="P584" s="1"/>
      <c r="Q584" s="1"/>
      <c r="R584" s="1"/>
      <c r="S584" s="1"/>
      <c r="T584" s="1"/>
    </row>
    <row r="585" spans="12:20" ht="15.75" customHeight="1">
      <c r="L585" s="1"/>
      <c r="M585" s="1"/>
      <c r="O585" s="1"/>
      <c r="P585" s="1"/>
      <c r="Q585" s="1"/>
      <c r="R585" s="1"/>
      <c r="S585" s="1"/>
      <c r="T585" s="1"/>
    </row>
    <row r="586" spans="12:20" ht="15.75" customHeight="1">
      <c r="L586" s="1"/>
      <c r="M586" s="1"/>
      <c r="O586" s="1"/>
      <c r="P586" s="1"/>
      <c r="Q586" s="1"/>
      <c r="R586" s="1"/>
      <c r="S586" s="1"/>
      <c r="T586" s="1"/>
    </row>
    <row r="587" spans="12:20" ht="15.75" customHeight="1">
      <c r="L587" s="1"/>
      <c r="M587" s="1"/>
      <c r="O587" s="1"/>
      <c r="P587" s="1"/>
      <c r="Q587" s="1"/>
      <c r="R587" s="1"/>
      <c r="S587" s="1"/>
      <c r="T587" s="1"/>
    </row>
    <row r="588" spans="12:20" ht="15.75" customHeight="1">
      <c r="L588" s="1"/>
      <c r="M588" s="1"/>
      <c r="O588" s="1"/>
      <c r="P588" s="1"/>
      <c r="Q588" s="1"/>
      <c r="R588" s="1"/>
      <c r="S588" s="1"/>
      <c r="T588" s="1"/>
    </row>
    <row r="589" spans="12:20" ht="15.75" customHeight="1">
      <c r="L589" s="1"/>
      <c r="M589" s="1"/>
      <c r="O589" s="1"/>
      <c r="P589" s="1"/>
      <c r="Q589" s="1"/>
      <c r="R589" s="1"/>
      <c r="S589" s="1"/>
      <c r="T589" s="1"/>
    </row>
    <row r="590" spans="12:20" ht="15.75" customHeight="1">
      <c r="L590" s="1"/>
      <c r="M590" s="1"/>
      <c r="O590" s="1"/>
      <c r="P590" s="1"/>
      <c r="Q590" s="1"/>
      <c r="R590" s="1"/>
      <c r="S590" s="1"/>
      <c r="T590" s="1"/>
    </row>
    <row r="591" spans="12:20" ht="15.75" customHeight="1">
      <c r="L591" s="1"/>
      <c r="M591" s="1"/>
      <c r="O591" s="1"/>
      <c r="P591" s="1"/>
      <c r="Q591" s="1"/>
      <c r="R591" s="1"/>
      <c r="S591" s="1"/>
      <c r="T591" s="1"/>
    </row>
    <row r="592" spans="12:20" ht="15.75" customHeight="1">
      <c r="L592" s="1"/>
      <c r="M592" s="1"/>
      <c r="O592" s="1"/>
      <c r="P592" s="1"/>
      <c r="Q592" s="1"/>
      <c r="R592" s="1"/>
      <c r="S592" s="1"/>
      <c r="T592" s="1"/>
    </row>
    <row r="593" spans="12:20" ht="15.75" customHeight="1">
      <c r="L593" s="1"/>
      <c r="M593" s="1"/>
      <c r="O593" s="1"/>
      <c r="P593" s="1"/>
      <c r="Q593" s="1"/>
      <c r="R593" s="1"/>
      <c r="S593" s="1"/>
      <c r="T593" s="1"/>
    </row>
    <row r="594" spans="12:20" ht="15.75" customHeight="1">
      <c r="L594" s="1"/>
      <c r="M594" s="1"/>
      <c r="O594" s="1"/>
      <c r="P594" s="1"/>
      <c r="Q594" s="1"/>
      <c r="R594" s="1"/>
      <c r="S594" s="1"/>
      <c r="T594" s="1"/>
    </row>
    <row r="595" spans="12:20" ht="15.75" customHeight="1">
      <c r="L595" s="1"/>
      <c r="M595" s="1"/>
      <c r="O595" s="1"/>
      <c r="P595" s="1"/>
      <c r="Q595" s="1"/>
      <c r="R595" s="1"/>
      <c r="S595" s="1"/>
      <c r="T595" s="1"/>
    </row>
    <row r="596" spans="12:20" ht="15.75" customHeight="1">
      <c r="L596" s="1"/>
      <c r="M596" s="1"/>
      <c r="O596" s="1"/>
      <c r="P596" s="1"/>
      <c r="Q596" s="1"/>
      <c r="R596" s="1"/>
      <c r="S596" s="1"/>
      <c r="T596" s="1"/>
    </row>
    <row r="597" spans="12:20" ht="15.75" customHeight="1">
      <c r="L597" s="1"/>
      <c r="M597" s="1"/>
      <c r="O597" s="1"/>
      <c r="P597" s="1"/>
      <c r="Q597" s="1"/>
      <c r="R597" s="1"/>
      <c r="S597" s="1"/>
      <c r="T597" s="1"/>
    </row>
    <row r="598" spans="12:20" ht="15.75" customHeight="1">
      <c r="L598" s="1"/>
      <c r="M598" s="1"/>
      <c r="O598" s="1"/>
      <c r="P598" s="1"/>
      <c r="Q598" s="1"/>
      <c r="R598" s="1"/>
      <c r="S598" s="1"/>
      <c r="T598" s="1"/>
    </row>
    <row r="599" spans="12:20" ht="15.75" customHeight="1">
      <c r="L599" s="1"/>
      <c r="M599" s="1"/>
      <c r="O599" s="1"/>
      <c r="P599" s="1"/>
      <c r="Q599" s="1"/>
      <c r="R599" s="1"/>
      <c r="S599" s="1"/>
      <c r="T599" s="1"/>
    </row>
    <row r="600" spans="12:20" ht="15.75" customHeight="1">
      <c r="L600" s="1"/>
      <c r="M600" s="1"/>
      <c r="O600" s="1"/>
      <c r="P600" s="1"/>
      <c r="Q600" s="1"/>
      <c r="R600" s="1"/>
      <c r="S600" s="1"/>
      <c r="T600" s="1"/>
    </row>
    <row r="601" spans="12:20" ht="15.75" customHeight="1">
      <c r="L601" s="1"/>
      <c r="M601" s="1"/>
      <c r="O601" s="1"/>
      <c r="P601" s="1"/>
      <c r="Q601" s="1"/>
      <c r="R601" s="1"/>
      <c r="S601" s="1"/>
      <c r="T601" s="1"/>
    </row>
    <row r="602" spans="12:20" ht="15.75" customHeight="1">
      <c r="L602" s="1"/>
      <c r="M602" s="1"/>
      <c r="O602" s="1"/>
      <c r="P602" s="1"/>
      <c r="Q602" s="1"/>
      <c r="R602" s="1"/>
      <c r="S602" s="1"/>
      <c r="T602" s="1"/>
    </row>
    <row r="603" spans="12:20" ht="15.75" customHeight="1">
      <c r="L603" s="1"/>
      <c r="M603" s="1"/>
      <c r="O603" s="1"/>
      <c r="P603" s="1"/>
      <c r="Q603" s="1"/>
      <c r="R603" s="1"/>
      <c r="S603" s="1"/>
      <c r="T603" s="1"/>
    </row>
    <row r="604" spans="12:20" ht="15.75" customHeight="1">
      <c r="L604" s="1"/>
      <c r="M604" s="1"/>
      <c r="O604" s="1"/>
      <c r="P604" s="1"/>
      <c r="Q604" s="1"/>
      <c r="R604" s="1"/>
      <c r="S604" s="1"/>
      <c r="T604" s="1"/>
    </row>
    <row r="605" spans="12:20" ht="15.75" customHeight="1">
      <c r="L605" s="1"/>
      <c r="M605" s="1"/>
      <c r="O605" s="1"/>
      <c r="P605" s="1"/>
      <c r="Q605" s="1"/>
      <c r="R605" s="1"/>
      <c r="S605" s="1"/>
      <c r="T605" s="1"/>
    </row>
    <row r="606" spans="12:20" ht="15.75" customHeight="1">
      <c r="L606" s="1"/>
      <c r="M606" s="1"/>
      <c r="O606" s="1"/>
      <c r="P606" s="1"/>
      <c r="Q606" s="1"/>
      <c r="R606" s="1"/>
      <c r="S606" s="1"/>
      <c r="T606" s="1"/>
    </row>
    <row r="607" spans="12:20" ht="15.75" customHeight="1">
      <c r="L607" s="1"/>
      <c r="M607" s="1"/>
      <c r="O607" s="1"/>
      <c r="P607" s="1"/>
      <c r="Q607" s="1"/>
      <c r="R607" s="1"/>
      <c r="S607" s="1"/>
      <c r="T607" s="1"/>
    </row>
    <row r="608" spans="12:20" ht="15.75" customHeight="1">
      <c r="L608" s="1"/>
      <c r="M608" s="1"/>
      <c r="O608" s="1"/>
      <c r="P608" s="1"/>
      <c r="Q608" s="1"/>
      <c r="R608" s="1"/>
      <c r="S608" s="1"/>
      <c r="T608" s="1"/>
    </row>
    <row r="609" spans="12:20" ht="15.75" customHeight="1">
      <c r="L609" s="1"/>
      <c r="M609" s="1"/>
      <c r="O609" s="1"/>
      <c r="P609" s="1"/>
      <c r="Q609" s="1"/>
      <c r="R609" s="1"/>
      <c r="S609" s="1"/>
      <c r="T609" s="1"/>
    </row>
    <row r="610" spans="12:20" ht="15.75" customHeight="1">
      <c r="L610" s="1"/>
      <c r="M610" s="1"/>
      <c r="O610" s="1"/>
      <c r="P610" s="1"/>
      <c r="Q610" s="1"/>
      <c r="R610" s="1"/>
      <c r="S610" s="1"/>
      <c r="T610" s="1"/>
    </row>
    <row r="611" spans="12:20" ht="15.75" customHeight="1">
      <c r="L611" s="1"/>
      <c r="M611" s="1"/>
      <c r="O611" s="1"/>
      <c r="P611" s="1"/>
      <c r="Q611" s="1"/>
      <c r="R611" s="1"/>
      <c r="S611" s="1"/>
      <c r="T611" s="1"/>
    </row>
    <row r="612" spans="12:20" ht="15.75" customHeight="1">
      <c r="L612" s="1"/>
      <c r="M612" s="1"/>
      <c r="O612" s="1"/>
      <c r="P612" s="1"/>
      <c r="Q612" s="1"/>
      <c r="R612" s="1"/>
      <c r="S612" s="1"/>
      <c r="T612" s="1"/>
    </row>
    <row r="613" spans="12:20" ht="15.75" customHeight="1">
      <c r="L613" s="1"/>
      <c r="M613" s="1"/>
      <c r="O613" s="1"/>
      <c r="P613" s="1"/>
      <c r="Q613" s="1"/>
      <c r="R613" s="1"/>
      <c r="S613" s="1"/>
      <c r="T613" s="1"/>
    </row>
    <row r="614" spans="12:20" ht="15.75" customHeight="1">
      <c r="L614" s="1"/>
      <c r="M614" s="1"/>
      <c r="O614" s="1"/>
      <c r="P614" s="1"/>
      <c r="Q614" s="1"/>
      <c r="R614" s="1"/>
      <c r="S614" s="1"/>
      <c r="T614" s="1"/>
    </row>
    <row r="615" spans="12:20" ht="15.75" customHeight="1">
      <c r="L615" s="1"/>
      <c r="M615" s="1"/>
      <c r="O615" s="1"/>
      <c r="P615" s="1"/>
      <c r="Q615" s="1"/>
      <c r="R615" s="1"/>
      <c r="S615" s="1"/>
      <c r="T615" s="1"/>
    </row>
    <row r="616" spans="12:20" ht="15.75" customHeight="1">
      <c r="L616" s="1"/>
      <c r="M616" s="1"/>
      <c r="O616" s="1"/>
      <c r="P616" s="1"/>
      <c r="Q616" s="1"/>
      <c r="R616" s="1"/>
      <c r="S616" s="1"/>
      <c r="T616" s="1"/>
    </row>
    <row r="617" spans="12:20" ht="15.75" customHeight="1">
      <c r="L617" s="1"/>
      <c r="M617" s="1"/>
      <c r="O617" s="1"/>
      <c r="P617" s="1"/>
      <c r="Q617" s="1"/>
      <c r="R617" s="1"/>
      <c r="S617" s="1"/>
      <c r="T617" s="1"/>
    </row>
    <row r="618" spans="12:20" ht="15.75" customHeight="1">
      <c r="L618" s="1"/>
      <c r="M618" s="1"/>
      <c r="O618" s="1"/>
      <c r="P618" s="1"/>
      <c r="Q618" s="1"/>
      <c r="R618" s="1"/>
      <c r="S618" s="1"/>
      <c r="T618" s="1"/>
    </row>
    <row r="619" spans="12:20" ht="15.75" customHeight="1">
      <c r="L619" s="1"/>
      <c r="M619" s="1"/>
      <c r="O619" s="1"/>
      <c r="P619" s="1"/>
      <c r="Q619" s="1"/>
      <c r="R619" s="1"/>
      <c r="S619" s="1"/>
      <c r="T619" s="1"/>
    </row>
    <row r="620" spans="12:20" ht="15.75" customHeight="1">
      <c r="L620" s="1"/>
      <c r="M620" s="1"/>
      <c r="O620" s="1"/>
      <c r="P620" s="1"/>
      <c r="Q620" s="1"/>
      <c r="R620" s="1"/>
      <c r="S620" s="1"/>
      <c r="T620" s="1"/>
    </row>
    <row r="621" spans="12:20" ht="15.75" customHeight="1">
      <c r="L621" s="1"/>
      <c r="M621" s="1"/>
      <c r="O621" s="1"/>
      <c r="P621" s="1"/>
      <c r="Q621" s="1"/>
      <c r="R621" s="1"/>
      <c r="S621" s="1"/>
      <c r="T621" s="1"/>
    </row>
    <row r="622" spans="12:20" ht="15.75" customHeight="1">
      <c r="L622" s="1"/>
      <c r="M622" s="1"/>
      <c r="O622" s="1"/>
      <c r="P622" s="1"/>
      <c r="Q622" s="1"/>
      <c r="R622" s="1"/>
      <c r="S622" s="1"/>
      <c r="T622" s="1"/>
    </row>
    <row r="623" spans="12:20" ht="15.75" customHeight="1">
      <c r="L623" s="1"/>
      <c r="M623" s="1"/>
      <c r="O623" s="1"/>
      <c r="P623" s="1"/>
      <c r="Q623" s="1"/>
      <c r="R623" s="1"/>
      <c r="S623" s="1"/>
      <c r="T623" s="1"/>
    </row>
    <row r="624" spans="12:20" ht="15.75" customHeight="1">
      <c r="L624" s="1"/>
      <c r="M624" s="1"/>
      <c r="O624" s="1"/>
      <c r="P624" s="1"/>
      <c r="Q624" s="1"/>
      <c r="R624" s="1"/>
      <c r="S624" s="1"/>
      <c r="T624" s="1"/>
    </row>
    <row r="625" spans="12:20" ht="15.75" customHeight="1">
      <c r="L625" s="1"/>
      <c r="M625" s="1"/>
      <c r="O625" s="1"/>
      <c r="P625" s="1"/>
      <c r="Q625" s="1"/>
      <c r="R625" s="1"/>
      <c r="S625" s="1"/>
      <c r="T625" s="1"/>
    </row>
    <row r="626" spans="12:20" ht="15.75" customHeight="1">
      <c r="L626" s="1"/>
      <c r="M626" s="1"/>
      <c r="O626" s="1"/>
      <c r="P626" s="1"/>
      <c r="Q626" s="1"/>
      <c r="R626" s="1"/>
      <c r="S626" s="1"/>
      <c r="T626" s="1"/>
    </row>
    <row r="627" spans="12:20" ht="15.75" customHeight="1">
      <c r="L627" s="1"/>
      <c r="M627" s="1"/>
      <c r="O627" s="1"/>
      <c r="P627" s="1"/>
      <c r="Q627" s="1"/>
      <c r="R627" s="1"/>
      <c r="S627" s="1"/>
      <c r="T627" s="1"/>
    </row>
    <row r="628" spans="12:20" ht="15.75" customHeight="1">
      <c r="L628" s="1"/>
      <c r="M628" s="1"/>
      <c r="O628" s="1"/>
      <c r="P628" s="1"/>
      <c r="Q628" s="1"/>
      <c r="R628" s="1"/>
      <c r="S628" s="1"/>
      <c r="T628" s="1"/>
    </row>
    <row r="629" spans="12:20" ht="15.75" customHeight="1">
      <c r="L629" s="1"/>
      <c r="M629" s="1"/>
      <c r="O629" s="1"/>
      <c r="P629" s="1"/>
      <c r="Q629" s="1"/>
      <c r="R629" s="1"/>
      <c r="S629" s="1"/>
      <c r="T629" s="1"/>
    </row>
    <row r="630" spans="12:20" ht="15.75" customHeight="1">
      <c r="L630" s="1"/>
      <c r="M630" s="1"/>
      <c r="O630" s="1"/>
      <c r="P630" s="1"/>
      <c r="Q630" s="1"/>
      <c r="R630" s="1"/>
      <c r="S630" s="1"/>
      <c r="T630" s="1"/>
    </row>
    <row r="631" spans="12:20" ht="15.75" customHeight="1">
      <c r="L631" s="1"/>
      <c r="M631" s="1"/>
      <c r="O631" s="1"/>
      <c r="P631" s="1"/>
      <c r="Q631" s="1"/>
      <c r="R631" s="1"/>
      <c r="S631" s="1"/>
      <c r="T631" s="1"/>
    </row>
    <row r="632" spans="12:20" ht="15.75" customHeight="1">
      <c r="L632" s="1"/>
      <c r="M632" s="1"/>
      <c r="O632" s="1"/>
      <c r="P632" s="1"/>
      <c r="Q632" s="1"/>
      <c r="R632" s="1"/>
      <c r="S632" s="1"/>
      <c r="T632" s="1"/>
    </row>
    <row r="633" spans="12:20" ht="15.75" customHeight="1">
      <c r="L633" s="1"/>
      <c r="M633" s="1"/>
      <c r="O633" s="1"/>
      <c r="P633" s="1"/>
      <c r="Q633" s="1"/>
      <c r="R633" s="1"/>
      <c r="S633" s="1"/>
      <c r="T633" s="1"/>
    </row>
    <row r="634" spans="12:20" ht="15.75" customHeight="1">
      <c r="L634" s="1"/>
      <c r="M634" s="1"/>
      <c r="O634" s="1"/>
      <c r="P634" s="1"/>
      <c r="Q634" s="1"/>
      <c r="R634" s="1"/>
      <c r="S634" s="1"/>
      <c r="T634" s="1"/>
    </row>
    <row r="635" spans="12:20" ht="15.75" customHeight="1">
      <c r="L635" s="1"/>
      <c r="M635" s="1"/>
      <c r="O635" s="1"/>
      <c r="P635" s="1"/>
      <c r="Q635" s="1"/>
      <c r="R635" s="1"/>
      <c r="S635" s="1"/>
      <c r="T635" s="1"/>
    </row>
    <row r="636" spans="12:20" ht="15.75" customHeight="1">
      <c r="L636" s="1"/>
      <c r="M636" s="1"/>
      <c r="O636" s="1"/>
      <c r="P636" s="1"/>
      <c r="Q636" s="1"/>
      <c r="R636" s="1"/>
      <c r="S636" s="1"/>
      <c r="T636" s="1"/>
    </row>
    <row r="637" spans="12:20" ht="15.75" customHeight="1">
      <c r="L637" s="1"/>
      <c r="M637" s="1"/>
      <c r="O637" s="1"/>
      <c r="P637" s="1"/>
      <c r="Q637" s="1"/>
      <c r="R637" s="1"/>
      <c r="S637" s="1"/>
      <c r="T637" s="1"/>
    </row>
    <row r="638" spans="12:20" ht="15.75" customHeight="1">
      <c r="L638" s="1"/>
      <c r="M638" s="1"/>
      <c r="O638" s="1"/>
      <c r="P638" s="1"/>
      <c r="Q638" s="1"/>
      <c r="R638" s="1"/>
      <c r="S638" s="1"/>
      <c r="T638" s="1"/>
    </row>
    <row r="639" spans="12:20" ht="15.75" customHeight="1">
      <c r="L639" s="1"/>
      <c r="M639" s="1"/>
      <c r="O639" s="1"/>
      <c r="P639" s="1"/>
      <c r="Q639" s="1"/>
      <c r="R639" s="1"/>
      <c r="S639" s="1"/>
      <c r="T639" s="1"/>
    </row>
    <row r="640" spans="12:20" ht="15.75" customHeight="1">
      <c r="L640" s="1"/>
      <c r="M640" s="1"/>
      <c r="O640" s="1"/>
      <c r="P640" s="1"/>
      <c r="Q640" s="1"/>
      <c r="R640" s="1"/>
      <c r="S640" s="1"/>
      <c r="T640" s="1"/>
    </row>
    <row r="641" spans="12:20" ht="15.75" customHeight="1">
      <c r="L641" s="1"/>
      <c r="M641" s="1"/>
      <c r="O641" s="1"/>
      <c r="P641" s="1"/>
      <c r="Q641" s="1"/>
      <c r="R641" s="1"/>
      <c r="S641" s="1"/>
      <c r="T641" s="1"/>
    </row>
    <row r="642" spans="12:20" ht="15.75" customHeight="1">
      <c r="L642" s="1"/>
      <c r="M642" s="1"/>
      <c r="O642" s="1"/>
      <c r="P642" s="1"/>
      <c r="Q642" s="1"/>
      <c r="R642" s="1"/>
      <c r="S642" s="1"/>
      <c r="T642" s="1"/>
    </row>
    <row r="643" spans="12:20" ht="15.75" customHeight="1">
      <c r="L643" s="1"/>
      <c r="M643" s="1"/>
      <c r="O643" s="1"/>
      <c r="P643" s="1"/>
      <c r="Q643" s="1"/>
      <c r="R643" s="1"/>
      <c r="S643" s="1"/>
      <c r="T643" s="1"/>
    </row>
    <row r="644" spans="12:20" ht="15.75" customHeight="1">
      <c r="L644" s="1"/>
      <c r="M644" s="1"/>
      <c r="O644" s="1"/>
      <c r="P644" s="1"/>
      <c r="Q644" s="1"/>
      <c r="R644" s="1"/>
      <c r="S644" s="1"/>
      <c r="T644" s="1"/>
    </row>
    <row r="645" spans="12:20" ht="15.75" customHeight="1">
      <c r="L645" s="1"/>
      <c r="M645" s="1"/>
      <c r="O645" s="1"/>
      <c r="P645" s="1"/>
      <c r="Q645" s="1"/>
      <c r="R645" s="1"/>
      <c r="S645" s="1"/>
      <c r="T645" s="1"/>
    </row>
    <row r="646" spans="12:20" ht="15.75" customHeight="1">
      <c r="L646" s="1"/>
      <c r="M646" s="1"/>
      <c r="O646" s="1"/>
      <c r="P646" s="1"/>
      <c r="Q646" s="1"/>
      <c r="R646" s="1"/>
      <c r="S646" s="1"/>
      <c r="T646" s="1"/>
    </row>
    <row r="647" spans="12:20" ht="15.75" customHeight="1">
      <c r="L647" s="1"/>
      <c r="M647" s="1"/>
      <c r="O647" s="1"/>
      <c r="P647" s="1"/>
      <c r="Q647" s="1"/>
      <c r="R647" s="1"/>
      <c r="S647" s="1"/>
      <c r="T647" s="1"/>
    </row>
    <row r="648" spans="12:20" ht="15.75" customHeight="1">
      <c r="L648" s="1"/>
      <c r="M648" s="1"/>
      <c r="O648" s="1"/>
      <c r="P648" s="1"/>
      <c r="Q648" s="1"/>
      <c r="R648" s="1"/>
      <c r="S648" s="1"/>
      <c r="T648" s="1"/>
    </row>
    <row r="649" spans="12:20" ht="15.75" customHeight="1">
      <c r="L649" s="1"/>
      <c r="M649" s="1"/>
      <c r="O649" s="1"/>
      <c r="P649" s="1"/>
      <c r="Q649" s="1"/>
      <c r="R649" s="1"/>
      <c r="S649" s="1"/>
      <c r="T649" s="1"/>
    </row>
    <row r="650" spans="12:20" ht="15.75" customHeight="1">
      <c r="L650" s="1"/>
      <c r="M650" s="1"/>
      <c r="O650" s="1"/>
      <c r="P650" s="1"/>
      <c r="Q650" s="1"/>
      <c r="R650" s="1"/>
      <c r="S650" s="1"/>
      <c r="T650" s="1"/>
    </row>
    <row r="651" spans="12:20" ht="15.75" customHeight="1">
      <c r="L651" s="1"/>
      <c r="M651" s="1"/>
      <c r="O651" s="1"/>
      <c r="P651" s="1"/>
      <c r="Q651" s="1"/>
      <c r="R651" s="1"/>
      <c r="S651" s="1"/>
      <c r="T651" s="1"/>
    </row>
    <row r="652" spans="12:20" ht="15.75" customHeight="1">
      <c r="L652" s="1"/>
      <c r="M652" s="1"/>
      <c r="O652" s="1"/>
      <c r="P652" s="1"/>
      <c r="Q652" s="1"/>
      <c r="R652" s="1"/>
      <c r="S652" s="1"/>
      <c r="T652" s="1"/>
    </row>
    <row r="653" spans="12:20" ht="15.75" customHeight="1">
      <c r="L653" s="1"/>
      <c r="M653" s="1"/>
      <c r="O653" s="1"/>
      <c r="P653" s="1"/>
      <c r="Q653" s="1"/>
      <c r="R653" s="1"/>
      <c r="S653" s="1"/>
      <c r="T653" s="1"/>
    </row>
    <row r="654" spans="12:20" ht="15.75" customHeight="1">
      <c r="L654" s="1"/>
      <c r="M654" s="1"/>
      <c r="O654" s="1"/>
      <c r="P654" s="1"/>
      <c r="Q654" s="1"/>
      <c r="R654" s="1"/>
      <c r="S654" s="1"/>
      <c r="T654" s="1"/>
    </row>
    <row r="655" spans="12:20" ht="15.75" customHeight="1">
      <c r="L655" s="1"/>
      <c r="M655" s="1"/>
      <c r="O655" s="1"/>
      <c r="P655" s="1"/>
      <c r="Q655" s="1"/>
      <c r="R655" s="1"/>
      <c r="S655" s="1"/>
      <c r="T655" s="1"/>
    </row>
    <row r="656" spans="12:20" ht="15.75" customHeight="1">
      <c r="L656" s="1"/>
      <c r="M656" s="1"/>
      <c r="O656" s="1"/>
      <c r="P656" s="1"/>
      <c r="Q656" s="1"/>
      <c r="R656" s="1"/>
      <c r="S656" s="1"/>
      <c r="T656" s="1"/>
    </row>
    <row r="657" spans="12:20" ht="15.75" customHeight="1">
      <c r="L657" s="1"/>
      <c r="M657" s="1"/>
      <c r="O657" s="1"/>
      <c r="P657" s="1"/>
      <c r="Q657" s="1"/>
      <c r="R657" s="1"/>
      <c r="S657" s="1"/>
      <c r="T657" s="1"/>
    </row>
    <row r="658" spans="12:20" ht="15.75" customHeight="1">
      <c r="L658" s="1"/>
      <c r="M658" s="1"/>
      <c r="O658" s="1"/>
      <c r="P658" s="1"/>
      <c r="Q658" s="1"/>
      <c r="R658" s="1"/>
      <c r="S658" s="1"/>
      <c r="T658" s="1"/>
    </row>
    <row r="659" spans="12:20" ht="15.75" customHeight="1">
      <c r="L659" s="1"/>
      <c r="M659" s="1"/>
      <c r="O659" s="1"/>
      <c r="P659" s="1"/>
      <c r="Q659" s="1"/>
      <c r="R659" s="1"/>
      <c r="S659" s="1"/>
      <c r="T659" s="1"/>
    </row>
    <row r="660" spans="12:20" ht="15.75" customHeight="1">
      <c r="L660" s="1"/>
      <c r="M660" s="1"/>
      <c r="O660" s="1"/>
      <c r="P660" s="1"/>
      <c r="Q660" s="1"/>
      <c r="R660" s="1"/>
      <c r="S660" s="1"/>
      <c r="T660" s="1"/>
    </row>
    <row r="661" spans="12:20" ht="15.75" customHeight="1">
      <c r="L661" s="1"/>
      <c r="M661" s="1"/>
      <c r="O661" s="1"/>
      <c r="P661" s="1"/>
      <c r="Q661" s="1"/>
      <c r="R661" s="1"/>
      <c r="S661" s="1"/>
      <c r="T661" s="1"/>
    </row>
    <row r="662" spans="12:20" ht="15.75" customHeight="1">
      <c r="L662" s="1"/>
      <c r="M662" s="1"/>
      <c r="O662" s="1"/>
      <c r="P662" s="1"/>
      <c r="Q662" s="1"/>
      <c r="R662" s="1"/>
      <c r="S662" s="1"/>
      <c r="T662" s="1"/>
    </row>
    <row r="663" spans="12:20" ht="15.75" customHeight="1">
      <c r="L663" s="1"/>
      <c r="M663" s="1"/>
      <c r="O663" s="1"/>
      <c r="P663" s="1"/>
      <c r="Q663" s="1"/>
      <c r="R663" s="1"/>
      <c r="S663" s="1"/>
      <c r="T663" s="1"/>
    </row>
    <row r="664" spans="12:20" ht="15.75" customHeight="1">
      <c r="L664" s="1"/>
      <c r="M664" s="1"/>
      <c r="O664" s="1"/>
      <c r="P664" s="1"/>
      <c r="Q664" s="1"/>
      <c r="R664" s="1"/>
      <c r="S664" s="1"/>
      <c r="T664" s="1"/>
    </row>
    <row r="665" spans="12:20" ht="15.75" customHeight="1">
      <c r="L665" s="1"/>
      <c r="M665" s="1"/>
      <c r="O665" s="1"/>
      <c r="P665" s="1"/>
      <c r="Q665" s="1"/>
      <c r="R665" s="1"/>
      <c r="S665" s="1"/>
      <c r="T665" s="1"/>
    </row>
    <row r="666" spans="12:20" ht="15.75" customHeight="1">
      <c r="L666" s="1"/>
      <c r="M666" s="1"/>
      <c r="O666" s="1"/>
      <c r="P666" s="1"/>
      <c r="Q666" s="1"/>
      <c r="R666" s="1"/>
      <c r="S666" s="1"/>
      <c r="T666" s="1"/>
    </row>
    <row r="667" spans="12:20" ht="15.75" customHeight="1">
      <c r="L667" s="1"/>
      <c r="M667" s="1"/>
      <c r="O667" s="1"/>
      <c r="P667" s="1"/>
      <c r="Q667" s="1"/>
      <c r="R667" s="1"/>
      <c r="S667" s="1"/>
      <c r="T667" s="1"/>
    </row>
    <row r="668" spans="12:20" ht="15.75" customHeight="1">
      <c r="L668" s="1"/>
      <c r="M668" s="1"/>
      <c r="O668" s="1"/>
      <c r="P668" s="1"/>
      <c r="Q668" s="1"/>
      <c r="R668" s="1"/>
      <c r="S668" s="1"/>
      <c r="T668" s="1"/>
    </row>
    <row r="669" spans="12:20" ht="15.75" customHeight="1">
      <c r="L669" s="1"/>
      <c r="M669" s="1"/>
      <c r="O669" s="1"/>
      <c r="P669" s="1"/>
      <c r="Q669" s="1"/>
      <c r="R669" s="1"/>
      <c r="S669" s="1"/>
      <c r="T669" s="1"/>
    </row>
    <row r="670" spans="12:20" ht="15.75" customHeight="1">
      <c r="L670" s="1"/>
      <c r="M670" s="1"/>
      <c r="O670" s="1"/>
      <c r="P670" s="1"/>
      <c r="Q670" s="1"/>
      <c r="R670" s="1"/>
      <c r="S670" s="1"/>
      <c r="T670" s="1"/>
    </row>
    <row r="671" spans="12:20" ht="15.75" customHeight="1">
      <c r="L671" s="1"/>
      <c r="M671" s="1"/>
      <c r="O671" s="1"/>
      <c r="P671" s="1"/>
      <c r="Q671" s="1"/>
      <c r="R671" s="1"/>
      <c r="S671" s="1"/>
      <c r="T671" s="1"/>
    </row>
    <row r="672" spans="12:20" ht="15.75" customHeight="1">
      <c r="L672" s="1"/>
      <c r="M672" s="1"/>
      <c r="O672" s="1"/>
      <c r="P672" s="1"/>
      <c r="Q672" s="1"/>
      <c r="R672" s="1"/>
      <c r="S672" s="1"/>
      <c r="T672" s="1"/>
    </row>
    <row r="673" spans="12:20" ht="15.75" customHeight="1">
      <c r="L673" s="1"/>
      <c r="M673" s="1"/>
      <c r="O673" s="1"/>
      <c r="P673" s="1"/>
      <c r="Q673" s="1"/>
      <c r="R673" s="1"/>
      <c r="S673" s="1"/>
      <c r="T673" s="1"/>
    </row>
    <row r="674" spans="12:20" ht="15.75" customHeight="1">
      <c r="L674" s="1"/>
      <c r="M674" s="1"/>
      <c r="O674" s="1"/>
      <c r="P674" s="1"/>
      <c r="Q674" s="1"/>
      <c r="R674" s="1"/>
      <c r="S674" s="1"/>
      <c r="T674" s="1"/>
    </row>
    <row r="675" spans="12:20" ht="15.75" customHeight="1">
      <c r="L675" s="1"/>
      <c r="M675" s="1"/>
      <c r="O675" s="1"/>
      <c r="P675" s="1"/>
      <c r="Q675" s="1"/>
      <c r="R675" s="1"/>
      <c r="S675" s="1"/>
      <c r="T675" s="1"/>
    </row>
    <row r="676" spans="12:20" ht="15.75" customHeight="1">
      <c r="L676" s="1"/>
      <c r="M676" s="1"/>
      <c r="O676" s="1"/>
      <c r="P676" s="1"/>
      <c r="Q676" s="1"/>
      <c r="R676" s="1"/>
      <c r="S676" s="1"/>
      <c r="T676" s="1"/>
    </row>
    <row r="677" spans="12:20" ht="15.75" customHeight="1">
      <c r="L677" s="1"/>
      <c r="M677" s="1"/>
      <c r="O677" s="1"/>
      <c r="P677" s="1"/>
      <c r="Q677" s="1"/>
      <c r="R677" s="1"/>
      <c r="S677" s="1"/>
      <c r="T677" s="1"/>
    </row>
    <row r="678" spans="12:20" ht="15.75" customHeight="1">
      <c r="L678" s="1"/>
      <c r="M678" s="1"/>
      <c r="O678" s="1"/>
      <c r="P678" s="1"/>
      <c r="Q678" s="1"/>
      <c r="R678" s="1"/>
      <c r="S678" s="1"/>
      <c r="T678" s="1"/>
    </row>
    <row r="679" spans="12:20" ht="15.75" customHeight="1">
      <c r="L679" s="1"/>
      <c r="M679" s="1"/>
      <c r="O679" s="1"/>
      <c r="P679" s="1"/>
      <c r="Q679" s="1"/>
      <c r="R679" s="1"/>
      <c r="S679" s="1"/>
      <c r="T679" s="1"/>
    </row>
    <row r="680" spans="12:20" ht="15.75" customHeight="1">
      <c r="L680" s="1"/>
      <c r="M680" s="1"/>
      <c r="O680" s="1"/>
      <c r="P680" s="1"/>
      <c r="Q680" s="1"/>
      <c r="R680" s="1"/>
      <c r="S680" s="1"/>
      <c r="T680" s="1"/>
    </row>
    <row r="681" spans="12:20" ht="15.75" customHeight="1">
      <c r="L681" s="1"/>
      <c r="M681" s="1"/>
      <c r="O681" s="1"/>
      <c r="P681" s="1"/>
      <c r="Q681" s="1"/>
      <c r="R681" s="1"/>
      <c r="S681" s="1"/>
      <c r="T681" s="1"/>
    </row>
    <row r="682" spans="12:20" ht="15.75" customHeight="1">
      <c r="L682" s="1"/>
      <c r="M682" s="1"/>
      <c r="O682" s="1"/>
      <c r="P682" s="1"/>
      <c r="Q682" s="1"/>
      <c r="R682" s="1"/>
      <c r="S682" s="1"/>
      <c r="T682" s="1"/>
    </row>
    <row r="683" spans="12:20" ht="15.75" customHeight="1">
      <c r="L683" s="1"/>
      <c r="M683" s="1"/>
      <c r="O683" s="1"/>
      <c r="P683" s="1"/>
      <c r="Q683" s="1"/>
      <c r="R683" s="1"/>
      <c r="S683" s="1"/>
      <c r="T683" s="1"/>
    </row>
    <row r="684" spans="12:20" ht="15.75" customHeight="1">
      <c r="L684" s="1"/>
      <c r="M684" s="1"/>
      <c r="O684" s="1"/>
      <c r="P684" s="1"/>
      <c r="Q684" s="1"/>
      <c r="R684" s="1"/>
      <c r="S684" s="1"/>
      <c r="T684" s="1"/>
    </row>
    <row r="685" spans="12:20" ht="15.75" customHeight="1">
      <c r="L685" s="1"/>
      <c r="M685" s="1"/>
      <c r="O685" s="1"/>
      <c r="P685" s="1"/>
      <c r="Q685" s="1"/>
      <c r="R685" s="1"/>
      <c r="S685" s="1"/>
      <c r="T685" s="1"/>
    </row>
    <row r="686" spans="12:20" ht="15.75" customHeight="1">
      <c r="L686" s="1"/>
      <c r="M686" s="1"/>
      <c r="O686" s="1"/>
      <c r="P686" s="1"/>
      <c r="Q686" s="1"/>
      <c r="R686" s="1"/>
      <c r="S686" s="1"/>
      <c r="T686" s="1"/>
    </row>
    <row r="687" spans="12:20" ht="15.75" customHeight="1">
      <c r="L687" s="1"/>
      <c r="M687" s="1"/>
      <c r="O687" s="1"/>
      <c r="P687" s="1"/>
      <c r="Q687" s="1"/>
      <c r="R687" s="1"/>
      <c r="S687" s="1"/>
      <c r="T687" s="1"/>
    </row>
    <row r="688" spans="12:20" ht="15.75" customHeight="1">
      <c r="L688" s="1"/>
      <c r="M688" s="1"/>
      <c r="O688" s="1"/>
      <c r="P688" s="1"/>
      <c r="Q688" s="1"/>
      <c r="R688" s="1"/>
      <c r="S688" s="1"/>
      <c r="T688" s="1"/>
    </row>
    <row r="689" spans="12:20" ht="15.75" customHeight="1">
      <c r="L689" s="1"/>
      <c r="M689" s="1"/>
      <c r="O689" s="1"/>
      <c r="P689" s="1"/>
      <c r="Q689" s="1"/>
      <c r="R689" s="1"/>
      <c r="S689" s="1"/>
      <c r="T689" s="1"/>
    </row>
    <row r="690" spans="12:20" ht="15.75" customHeight="1">
      <c r="L690" s="1"/>
      <c r="M690" s="1"/>
      <c r="O690" s="1"/>
      <c r="P690" s="1"/>
      <c r="Q690" s="1"/>
      <c r="R690" s="1"/>
      <c r="S690" s="1"/>
      <c r="T690" s="1"/>
    </row>
    <row r="691" spans="12:20" ht="15.75" customHeight="1">
      <c r="L691" s="1"/>
      <c r="M691" s="1"/>
      <c r="O691" s="1"/>
      <c r="P691" s="1"/>
      <c r="Q691" s="1"/>
      <c r="R691" s="1"/>
      <c r="S691" s="1"/>
      <c r="T691" s="1"/>
    </row>
    <row r="692" spans="12:20" ht="15.75" customHeight="1">
      <c r="L692" s="1"/>
      <c r="M692" s="1"/>
      <c r="O692" s="1"/>
      <c r="P692" s="1"/>
      <c r="Q692" s="1"/>
      <c r="R692" s="1"/>
      <c r="S692" s="1"/>
      <c r="T692" s="1"/>
    </row>
    <row r="693" spans="12:20" ht="15.75" customHeight="1">
      <c r="L693" s="1"/>
      <c r="M693" s="1"/>
      <c r="O693" s="1"/>
      <c r="P693" s="1"/>
      <c r="Q693" s="1"/>
      <c r="R693" s="1"/>
      <c r="S693" s="1"/>
      <c r="T693" s="1"/>
    </row>
    <row r="694" spans="12:20" ht="15.75" customHeight="1">
      <c r="L694" s="1"/>
      <c r="M694" s="1"/>
      <c r="O694" s="1"/>
      <c r="P694" s="1"/>
      <c r="Q694" s="1"/>
      <c r="R694" s="1"/>
      <c r="S694" s="1"/>
      <c r="T694" s="1"/>
    </row>
    <row r="695" spans="12:20" ht="15.75" customHeight="1">
      <c r="L695" s="1"/>
      <c r="M695" s="1"/>
      <c r="O695" s="1"/>
      <c r="P695" s="1"/>
      <c r="Q695" s="1"/>
      <c r="R695" s="1"/>
      <c r="S695" s="1"/>
      <c r="T695" s="1"/>
    </row>
    <row r="696" spans="12:20" ht="15.75" customHeight="1">
      <c r="L696" s="1"/>
      <c r="M696" s="1"/>
      <c r="O696" s="1"/>
      <c r="P696" s="1"/>
      <c r="Q696" s="1"/>
      <c r="R696" s="1"/>
      <c r="S696" s="1"/>
      <c r="T696" s="1"/>
    </row>
    <row r="697" spans="12:20" ht="15.75" customHeight="1">
      <c r="L697" s="1"/>
      <c r="M697" s="1"/>
      <c r="O697" s="1"/>
      <c r="P697" s="1"/>
      <c r="Q697" s="1"/>
      <c r="R697" s="1"/>
      <c r="S697" s="1"/>
      <c r="T697" s="1"/>
    </row>
    <row r="698" spans="12:20" ht="15.75" customHeight="1">
      <c r="L698" s="1"/>
      <c r="M698" s="1"/>
      <c r="O698" s="1"/>
      <c r="P698" s="1"/>
      <c r="Q698" s="1"/>
      <c r="R698" s="1"/>
      <c r="S698" s="1"/>
      <c r="T698" s="1"/>
    </row>
    <row r="699" spans="12:20" ht="15.75" customHeight="1">
      <c r="L699" s="1"/>
      <c r="M699" s="1"/>
      <c r="O699" s="1"/>
      <c r="P699" s="1"/>
      <c r="Q699" s="1"/>
      <c r="R699" s="1"/>
      <c r="S699" s="1"/>
      <c r="T699" s="1"/>
    </row>
    <row r="700" spans="12:20" ht="15.75" customHeight="1">
      <c r="L700" s="1"/>
      <c r="M700" s="1"/>
      <c r="O700" s="1"/>
      <c r="P700" s="1"/>
      <c r="Q700" s="1"/>
      <c r="R700" s="1"/>
      <c r="S700" s="1"/>
      <c r="T700" s="1"/>
    </row>
    <row r="701" spans="12:20" ht="15.75" customHeight="1">
      <c r="L701" s="1"/>
      <c r="M701" s="1"/>
      <c r="O701" s="1"/>
      <c r="P701" s="1"/>
      <c r="Q701" s="1"/>
      <c r="R701" s="1"/>
      <c r="S701" s="1"/>
      <c r="T701" s="1"/>
    </row>
    <row r="702" spans="12:20" ht="15.75" customHeight="1">
      <c r="L702" s="1"/>
      <c r="M702" s="1"/>
      <c r="O702" s="1"/>
      <c r="P702" s="1"/>
      <c r="Q702" s="1"/>
      <c r="R702" s="1"/>
      <c r="S702" s="1"/>
      <c r="T702" s="1"/>
    </row>
    <row r="703" spans="12:20" ht="15.75" customHeight="1">
      <c r="L703" s="1"/>
      <c r="M703" s="1"/>
      <c r="O703" s="1"/>
      <c r="P703" s="1"/>
      <c r="Q703" s="1"/>
      <c r="R703" s="1"/>
      <c r="S703" s="1"/>
      <c r="T703" s="1"/>
    </row>
    <row r="704" spans="12:20" ht="15.75" customHeight="1">
      <c r="L704" s="1"/>
      <c r="M704" s="1"/>
      <c r="O704" s="1"/>
      <c r="P704" s="1"/>
      <c r="Q704" s="1"/>
      <c r="R704" s="1"/>
      <c r="S704" s="1"/>
      <c r="T704" s="1"/>
    </row>
    <row r="705" spans="12:20" ht="15.75" customHeight="1">
      <c r="L705" s="1"/>
      <c r="M705" s="1"/>
      <c r="O705" s="1"/>
      <c r="P705" s="1"/>
      <c r="Q705" s="1"/>
      <c r="R705" s="1"/>
      <c r="S705" s="1"/>
      <c r="T705" s="1"/>
    </row>
    <row r="706" spans="12:20" ht="15.75" customHeight="1">
      <c r="L706" s="1"/>
      <c r="M706" s="1"/>
      <c r="O706" s="1"/>
      <c r="P706" s="1"/>
      <c r="Q706" s="1"/>
      <c r="R706" s="1"/>
      <c r="S706" s="1"/>
      <c r="T706" s="1"/>
    </row>
    <row r="707" spans="12:20" ht="15.75" customHeight="1">
      <c r="L707" s="1"/>
      <c r="M707" s="1"/>
      <c r="O707" s="1"/>
      <c r="P707" s="1"/>
      <c r="Q707" s="1"/>
      <c r="R707" s="1"/>
      <c r="S707" s="1"/>
      <c r="T707" s="1"/>
    </row>
    <row r="708" spans="12:20" ht="15.75" customHeight="1">
      <c r="L708" s="1"/>
      <c r="M708" s="1"/>
      <c r="O708" s="1"/>
      <c r="P708" s="1"/>
      <c r="Q708" s="1"/>
      <c r="R708" s="1"/>
      <c r="S708" s="1"/>
      <c r="T708" s="1"/>
    </row>
    <row r="709" spans="12:20" ht="15.75" customHeight="1">
      <c r="L709" s="1"/>
      <c r="M709" s="1"/>
      <c r="O709" s="1"/>
      <c r="P709" s="1"/>
      <c r="Q709" s="1"/>
      <c r="R709" s="1"/>
      <c r="S709" s="1"/>
      <c r="T709" s="1"/>
    </row>
    <row r="710" spans="12:20" ht="15.75" customHeight="1">
      <c r="L710" s="1"/>
      <c r="M710" s="1"/>
      <c r="O710" s="1"/>
      <c r="P710" s="1"/>
      <c r="Q710" s="1"/>
      <c r="R710" s="1"/>
      <c r="S710" s="1"/>
      <c r="T710" s="1"/>
    </row>
    <row r="711" spans="12:20" ht="15.75" customHeight="1">
      <c r="L711" s="1"/>
      <c r="M711" s="1"/>
      <c r="O711" s="1"/>
      <c r="P711" s="1"/>
      <c r="Q711" s="1"/>
      <c r="R711" s="1"/>
      <c r="S711" s="1"/>
      <c r="T711" s="1"/>
    </row>
    <row r="712" spans="12:20" ht="15.75" customHeight="1">
      <c r="L712" s="1"/>
      <c r="M712" s="1"/>
      <c r="O712" s="1"/>
      <c r="P712" s="1"/>
      <c r="Q712" s="1"/>
      <c r="R712" s="1"/>
      <c r="S712" s="1"/>
      <c r="T712" s="1"/>
    </row>
    <row r="713" spans="12:20" ht="15.75" customHeight="1">
      <c r="L713" s="1"/>
      <c r="M713" s="1"/>
      <c r="O713" s="1"/>
      <c r="P713" s="1"/>
      <c r="Q713" s="1"/>
      <c r="R713" s="1"/>
      <c r="S713" s="1"/>
      <c r="T713" s="1"/>
    </row>
    <row r="714" spans="12:20" ht="15.75" customHeight="1">
      <c r="L714" s="1"/>
      <c r="M714" s="1"/>
      <c r="O714" s="1"/>
      <c r="P714" s="1"/>
      <c r="Q714" s="1"/>
      <c r="R714" s="1"/>
      <c r="S714" s="1"/>
      <c r="T714" s="1"/>
    </row>
    <row r="715" spans="12:20" ht="15.75" customHeight="1">
      <c r="L715" s="1"/>
      <c r="M715" s="1"/>
      <c r="O715" s="1"/>
      <c r="P715" s="1"/>
      <c r="Q715" s="1"/>
      <c r="R715" s="1"/>
      <c r="S715" s="1"/>
      <c r="T715" s="1"/>
    </row>
    <row r="716" spans="12:20" ht="15.75" customHeight="1">
      <c r="L716" s="1"/>
      <c r="M716" s="1"/>
      <c r="O716" s="1"/>
      <c r="P716" s="1"/>
      <c r="Q716" s="1"/>
      <c r="R716" s="1"/>
      <c r="S716" s="1"/>
      <c r="T716" s="1"/>
    </row>
    <row r="717" spans="12:20" ht="15.75" customHeight="1">
      <c r="L717" s="1"/>
      <c r="M717" s="1"/>
      <c r="O717" s="1"/>
      <c r="P717" s="1"/>
      <c r="Q717" s="1"/>
      <c r="R717" s="1"/>
      <c r="S717" s="1"/>
      <c r="T717" s="1"/>
    </row>
    <row r="718" spans="12:20" ht="15.75" customHeight="1">
      <c r="L718" s="1"/>
      <c r="M718" s="1"/>
      <c r="O718" s="1"/>
      <c r="P718" s="1"/>
      <c r="Q718" s="1"/>
      <c r="R718" s="1"/>
      <c r="S718" s="1"/>
      <c r="T718" s="1"/>
    </row>
    <row r="719" spans="12:20" ht="15.75" customHeight="1">
      <c r="L719" s="1"/>
      <c r="M719" s="1"/>
      <c r="O719" s="1"/>
      <c r="P719" s="1"/>
      <c r="Q719" s="1"/>
      <c r="R719" s="1"/>
      <c r="S719" s="1"/>
      <c r="T719" s="1"/>
    </row>
    <row r="720" spans="12:20" ht="15.75" customHeight="1">
      <c r="L720" s="1"/>
      <c r="M720" s="1"/>
      <c r="O720" s="1"/>
      <c r="P720" s="1"/>
      <c r="Q720" s="1"/>
      <c r="R720" s="1"/>
      <c r="S720" s="1"/>
      <c r="T720" s="1"/>
    </row>
    <row r="721" spans="12:20" ht="15.75" customHeight="1">
      <c r="L721" s="1"/>
      <c r="M721" s="1"/>
      <c r="O721" s="1"/>
      <c r="P721" s="1"/>
      <c r="Q721" s="1"/>
      <c r="R721" s="1"/>
      <c r="S721" s="1"/>
      <c r="T721" s="1"/>
    </row>
    <row r="722" spans="12:20" ht="15.75" customHeight="1">
      <c r="L722" s="1"/>
      <c r="M722" s="1"/>
      <c r="O722" s="1"/>
      <c r="P722" s="1"/>
      <c r="Q722" s="1"/>
      <c r="R722" s="1"/>
      <c r="S722" s="1"/>
      <c r="T722" s="1"/>
    </row>
    <row r="723" spans="12:20" ht="15.75" customHeight="1">
      <c r="L723" s="1"/>
      <c r="M723" s="1"/>
      <c r="O723" s="1"/>
      <c r="P723" s="1"/>
      <c r="Q723" s="1"/>
      <c r="R723" s="1"/>
      <c r="S723" s="1"/>
      <c r="T723" s="1"/>
    </row>
    <row r="724" spans="12:20" ht="15.75" customHeight="1">
      <c r="L724" s="1"/>
      <c r="M724" s="1"/>
      <c r="O724" s="1"/>
      <c r="P724" s="1"/>
      <c r="Q724" s="1"/>
      <c r="R724" s="1"/>
      <c r="S724" s="1"/>
      <c r="T724" s="1"/>
    </row>
    <row r="725" spans="12:20" ht="15.75" customHeight="1">
      <c r="L725" s="1"/>
      <c r="M725" s="1"/>
      <c r="O725" s="1"/>
      <c r="P725" s="1"/>
      <c r="Q725" s="1"/>
      <c r="R725" s="1"/>
      <c r="S725" s="1"/>
      <c r="T725" s="1"/>
    </row>
    <row r="726" spans="12:20" ht="15.75" customHeight="1">
      <c r="L726" s="1"/>
      <c r="M726" s="1"/>
      <c r="O726" s="1"/>
      <c r="P726" s="1"/>
      <c r="Q726" s="1"/>
      <c r="R726" s="1"/>
      <c r="S726" s="1"/>
      <c r="T726" s="1"/>
    </row>
    <row r="727" spans="12:20" ht="15.75" customHeight="1">
      <c r="L727" s="1"/>
      <c r="M727" s="1"/>
      <c r="O727" s="1"/>
      <c r="P727" s="1"/>
      <c r="Q727" s="1"/>
      <c r="R727" s="1"/>
      <c r="S727" s="1"/>
      <c r="T727" s="1"/>
    </row>
    <row r="728" spans="12:20" ht="15.75" customHeight="1">
      <c r="L728" s="1"/>
      <c r="M728" s="1"/>
      <c r="O728" s="1"/>
      <c r="P728" s="1"/>
      <c r="Q728" s="1"/>
      <c r="R728" s="1"/>
      <c r="S728" s="1"/>
      <c r="T728" s="1"/>
    </row>
    <row r="729" spans="12:20" ht="15.75" customHeight="1">
      <c r="L729" s="1"/>
      <c r="M729" s="1"/>
      <c r="O729" s="1"/>
      <c r="P729" s="1"/>
      <c r="Q729" s="1"/>
      <c r="R729" s="1"/>
      <c r="S729" s="1"/>
      <c r="T729" s="1"/>
    </row>
    <row r="730" spans="12:20" ht="15.75" customHeight="1">
      <c r="L730" s="1"/>
      <c r="M730" s="1"/>
      <c r="O730" s="1"/>
      <c r="P730" s="1"/>
      <c r="Q730" s="1"/>
      <c r="R730" s="1"/>
      <c r="S730" s="1"/>
      <c r="T730" s="1"/>
    </row>
    <row r="731" spans="12:20" ht="15.75" customHeight="1">
      <c r="L731" s="1"/>
      <c r="M731" s="1"/>
      <c r="O731" s="1"/>
      <c r="P731" s="1"/>
      <c r="Q731" s="1"/>
      <c r="R731" s="1"/>
      <c r="S731" s="1"/>
      <c r="T731" s="1"/>
    </row>
    <row r="732" spans="12:20" ht="15.75" customHeight="1">
      <c r="L732" s="1"/>
      <c r="M732" s="1"/>
      <c r="O732" s="1"/>
      <c r="P732" s="1"/>
      <c r="Q732" s="1"/>
      <c r="R732" s="1"/>
      <c r="S732" s="1"/>
      <c r="T732" s="1"/>
    </row>
    <row r="733" spans="12:20" ht="15.75" customHeight="1">
      <c r="L733" s="1"/>
      <c r="M733" s="1"/>
      <c r="O733" s="1"/>
      <c r="P733" s="1"/>
      <c r="Q733" s="1"/>
      <c r="R733" s="1"/>
      <c r="S733" s="1"/>
      <c r="T733" s="1"/>
    </row>
    <row r="734" spans="12:20" ht="15.75" customHeight="1">
      <c r="L734" s="1"/>
      <c r="M734" s="1"/>
      <c r="O734" s="1"/>
      <c r="P734" s="1"/>
      <c r="Q734" s="1"/>
      <c r="R734" s="1"/>
      <c r="S734" s="1"/>
      <c r="T734" s="1"/>
    </row>
    <row r="735" spans="12:20" ht="15.75" customHeight="1">
      <c r="L735" s="1"/>
      <c r="M735" s="1"/>
      <c r="O735" s="1"/>
      <c r="P735" s="1"/>
      <c r="Q735" s="1"/>
      <c r="R735" s="1"/>
      <c r="S735" s="1"/>
      <c r="T735" s="1"/>
    </row>
    <row r="736" spans="12:20" ht="15.75" customHeight="1">
      <c r="L736" s="1"/>
      <c r="M736" s="1"/>
      <c r="O736" s="1"/>
      <c r="P736" s="1"/>
      <c r="Q736" s="1"/>
      <c r="R736" s="1"/>
      <c r="S736" s="1"/>
      <c r="T736" s="1"/>
    </row>
    <row r="737" spans="12:20" ht="15.75" customHeight="1">
      <c r="L737" s="1"/>
      <c r="M737" s="1"/>
      <c r="O737" s="1"/>
      <c r="P737" s="1"/>
      <c r="Q737" s="1"/>
      <c r="R737" s="1"/>
      <c r="S737" s="1"/>
      <c r="T737" s="1"/>
    </row>
    <row r="738" spans="12:20" ht="15.75" customHeight="1">
      <c r="L738" s="1"/>
      <c r="M738" s="1"/>
      <c r="O738" s="1"/>
      <c r="P738" s="1"/>
      <c r="Q738" s="1"/>
      <c r="R738" s="1"/>
      <c r="S738" s="1"/>
      <c r="T738" s="1"/>
    </row>
    <row r="739" spans="12:20" ht="15.75" customHeight="1">
      <c r="L739" s="1"/>
      <c r="M739" s="1"/>
      <c r="O739" s="1"/>
      <c r="P739" s="1"/>
      <c r="Q739" s="1"/>
      <c r="R739" s="1"/>
      <c r="S739" s="1"/>
      <c r="T739" s="1"/>
    </row>
    <row r="740" spans="12:20" ht="15.75" customHeight="1">
      <c r="L740" s="1"/>
      <c r="M740" s="1"/>
      <c r="O740" s="1"/>
      <c r="P740" s="1"/>
      <c r="Q740" s="1"/>
      <c r="R740" s="1"/>
      <c r="S740" s="1"/>
      <c r="T740" s="1"/>
    </row>
    <row r="741" spans="12:20" ht="15.75" customHeight="1">
      <c r="L741" s="1"/>
      <c r="M741" s="1"/>
      <c r="O741" s="1"/>
      <c r="P741" s="1"/>
      <c r="Q741" s="1"/>
      <c r="R741" s="1"/>
      <c r="S741" s="1"/>
      <c r="T741" s="1"/>
    </row>
    <row r="742" spans="12:20" ht="15.75" customHeight="1">
      <c r="L742" s="1"/>
      <c r="M742" s="1"/>
      <c r="O742" s="1"/>
      <c r="P742" s="1"/>
      <c r="Q742" s="1"/>
      <c r="R742" s="1"/>
      <c r="S742" s="1"/>
      <c r="T742" s="1"/>
    </row>
    <row r="743" spans="12:20" ht="15.75" customHeight="1">
      <c r="L743" s="1"/>
      <c r="M743" s="1"/>
      <c r="O743" s="1"/>
      <c r="P743" s="1"/>
      <c r="Q743" s="1"/>
      <c r="R743" s="1"/>
      <c r="S743" s="1"/>
      <c r="T743" s="1"/>
    </row>
    <row r="744" spans="12:20" ht="15.75" customHeight="1">
      <c r="L744" s="1"/>
      <c r="M744" s="1"/>
      <c r="O744" s="1"/>
      <c r="P744" s="1"/>
      <c r="Q744" s="1"/>
      <c r="R744" s="1"/>
      <c r="S744" s="1"/>
      <c r="T744" s="1"/>
    </row>
    <row r="745" spans="12:20" ht="15.75" customHeight="1">
      <c r="L745" s="1"/>
      <c r="M745" s="1"/>
      <c r="O745" s="1"/>
      <c r="P745" s="1"/>
      <c r="Q745" s="1"/>
      <c r="R745" s="1"/>
      <c r="S745" s="1"/>
      <c r="T745" s="1"/>
    </row>
    <row r="746" spans="12:20" ht="15.75" customHeight="1">
      <c r="L746" s="1"/>
      <c r="M746" s="1"/>
      <c r="O746" s="1"/>
      <c r="P746" s="1"/>
      <c r="Q746" s="1"/>
      <c r="R746" s="1"/>
      <c r="S746" s="1"/>
      <c r="T746" s="1"/>
    </row>
    <row r="747" spans="12:20" ht="15.75" customHeight="1">
      <c r="L747" s="1"/>
      <c r="M747" s="1"/>
      <c r="O747" s="1"/>
      <c r="P747" s="1"/>
      <c r="Q747" s="1"/>
      <c r="R747" s="1"/>
      <c r="S747" s="1"/>
      <c r="T747" s="1"/>
    </row>
    <row r="748" spans="12:20" ht="15.75" customHeight="1">
      <c r="L748" s="1"/>
      <c r="M748" s="1"/>
      <c r="O748" s="1"/>
      <c r="P748" s="1"/>
      <c r="Q748" s="1"/>
      <c r="R748" s="1"/>
      <c r="S748" s="1"/>
      <c r="T748" s="1"/>
    </row>
    <row r="749" spans="12:20" ht="15.75" customHeight="1">
      <c r="L749" s="1"/>
      <c r="M749" s="1"/>
      <c r="O749" s="1"/>
      <c r="P749" s="1"/>
      <c r="Q749" s="1"/>
      <c r="R749" s="1"/>
      <c r="S749" s="1"/>
      <c r="T749" s="1"/>
    </row>
    <row r="750" spans="12:20" ht="15.75" customHeight="1">
      <c r="L750" s="1"/>
      <c r="M750" s="1"/>
      <c r="O750" s="1"/>
      <c r="P750" s="1"/>
      <c r="Q750" s="1"/>
      <c r="R750" s="1"/>
      <c r="S750" s="1"/>
      <c r="T750" s="1"/>
    </row>
    <row r="751" spans="12:20" ht="15.75" customHeight="1">
      <c r="L751" s="1"/>
      <c r="M751" s="1"/>
      <c r="O751" s="1"/>
      <c r="P751" s="1"/>
      <c r="Q751" s="1"/>
      <c r="R751" s="1"/>
      <c r="S751" s="1"/>
      <c r="T751" s="1"/>
    </row>
    <row r="752" spans="12:20" ht="15.75" customHeight="1">
      <c r="L752" s="1"/>
      <c r="M752" s="1"/>
      <c r="O752" s="1"/>
      <c r="P752" s="1"/>
      <c r="Q752" s="1"/>
      <c r="R752" s="1"/>
      <c r="S752" s="1"/>
      <c r="T752" s="1"/>
    </row>
    <row r="753" spans="12:20" ht="15.75" customHeight="1">
      <c r="L753" s="1"/>
      <c r="M753" s="1"/>
      <c r="O753" s="1"/>
      <c r="P753" s="1"/>
      <c r="Q753" s="1"/>
      <c r="R753" s="1"/>
      <c r="S753" s="1"/>
      <c r="T753" s="1"/>
    </row>
    <row r="754" spans="12:20" ht="15.75" customHeight="1">
      <c r="L754" s="1"/>
      <c r="M754" s="1"/>
      <c r="O754" s="1"/>
      <c r="P754" s="1"/>
      <c r="Q754" s="1"/>
      <c r="R754" s="1"/>
      <c r="S754" s="1"/>
      <c r="T754" s="1"/>
    </row>
    <row r="755" spans="12:20" ht="15.75" customHeight="1">
      <c r="L755" s="1"/>
      <c r="M755" s="1"/>
      <c r="O755" s="1"/>
      <c r="P755" s="1"/>
      <c r="Q755" s="1"/>
      <c r="R755" s="1"/>
      <c r="S755" s="1"/>
      <c r="T755" s="1"/>
    </row>
    <row r="756" spans="12:20" ht="15.75" customHeight="1">
      <c r="L756" s="1"/>
      <c r="M756" s="1"/>
      <c r="O756" s="1"/>
      <c r="P756" s="1"/>
      <c r="Q756" s="1"/>
      <c r="R756" s="1"/>
      <c r="S756" s="1"/>
      <c r="T756" s="1"/>
    </row>
    <row r="757" spans="12:20" ht="15.75" customHeight="1">
      <c r="L757" s="1"/>
      <c r="M757" s="1"/>
      <c r="O757" s="1"/>
      <c r="P757" s="1"/>
      <c r="Q757" s="1"/>
      <c r="R757" s="1"/>
      <c r="S757" s="1"/>
      <c r="T757" s="1"/>
    </row>
    <row r="758" spans="12:20" ht="15.75" customHeight="1">
      <c r="L758" s="1"/>
      <c r="M758" s="1"/>
      <c r="O758" s="1"/>
      <c r="P758" s="1"/>
      <c r="Q758" s="1"/>
      <c r="R758" s="1"/>
      <c r="S758" s="1"/>
      <c r="T758" s="1"/>
    </row>
    <row r="759" spans="12:20" ht="15.75" customHeight="1">
      <c r="L759" s="1"/>
      <c r="M759" s="1"/>
      <c r="O759" s="1"/>
      <c r="P759" s="1"/>
      <c r="Q759" s="1"/>
      <c r="R759" s="1"/>
      <c r="S759" s="1"/>
      <c r="T759" s="1"/>
    </row>
    <row r="760" spans="12:20" ht="15.75" customHeight="1">
      <c r="L760" s="1"/>
      <c r="M760" s="1"/>
      <c r="O760" s="1"/>
      <c r="P760" s="1"/>
      <c r="Q760" s="1"/>
      <c r="R760" s="1"/>
      <c r="S760" s="1"/>
      <c r="T760" s="1"/>
    </row>
    <row r="761" spans="12:20" ht="15.75" customHeight="1">
      <c r="L761" s="1"/>
      <c r="M761" s="1"/>
      <c r="O761" s="1"/>
      <c r="P761" s="1"/>
      <c r="Q761" s="1"/>
      <c r="R761" s="1"/>
      <c r="S761" s="1"/>
      <c r="T761" s="1"/>
    </row>
    <row r="762" spans="12:20" ht="15.75" customHeight="1">
      <c r="L762" s="1"/>
      <c r="M762" s="1"/>
      <c r="O762" s="1"/>
      <c r="P762" s="1"/>
      <c r="Q762" s="1"/>
      <c r="R762" s="1"/>
      <c r="S762" s="1"/>
      <c r="T762" s="1"/>
    </row>
    <row r="763" spans="12:20" ht="15.75" customHeight="1">
      <c r="L763" s="1"/>
      <c r="M763" s="1"/>
      <c r="O763" s="1"/>
      <c r="P763" s="1"/>
      <c r="Q763" s="1"/>
      <c r="R763" s="1"/>
      <c r="S763" s="1"/>
      <c r="T763" s="1"/>
    </row>
    <row r="764" spans="12:20" ht="15.75" customHeight="1">
      <c r="L764" s="1"/>
      <c r="M764" s="1"/>
      <c r="O764" s="1"/>
      <c r="P764" s="1"/>
      <c r="Q764" s="1"/>
      <c r="R764" s="1"/>
      <c r="S764" s="1"/>
      <c r="T764" s="1"/>
    </row>
    <row r="765" spans="12:20" ht="15.75" customHeight="1">
      <c r="L765" s="1"/>
      <c r="M765" s="1"/>
      <c r="O765" s="1"/>
      <c r="P765" s="1"/>
      <c r="Q765" s="1"/>
      <c r="R765" s="1"/>
      <c r="S765" s="1"/>
      <c r="T765" s="1"/>
    </row>
    <row r="766" spans="12:20" ht="15.75" customHeight="1">
      <c r="L766" s="1"/>
      <c r="M766" s="1"/>
      <c r="O766" s="1"/>
      <c r="P766" s="1"/>
      <c r="Q766" s="1"/>
      <c r="R766" s="1"/>
      <c r="S766" s="1"/>
      <c r="T766" s="1"/>
    </row>
    <row r="767" spans="12:20" ht="15.75" customHeight="1">
      <c r="L767" s="1"/>
      <c r="M767" s="1"/>
      <c r="O767" s="1"/>
      <c r="P767" s="1"/>
      <c r="Q767" s="1"/>
      <c r="R767" s="1"/>
      <c r="S767" s="1"/>
      <c r="T767" s="1"/>
    </row>
    <row r="768" spans="12:20" ht="15.75" customHeight="1">
      <c r="L768" s="1"/>
      <c r="M768" s="1"/>
      <c r="O768" s="1"/>
      <c r="P768" s="1"/>
      <c r="Q768" s="1"/>
      <c r="R768" s="1"/>
      <c r="S768" s="1"/>
      <c r="T768" s="1"/>
    </row>
    <row r="769" spans="12:20" ht="15.75" customHeight="1">
      <c r="L769" s="1"/>
      <c r="M769" s="1"/>
      <c r="O769" s="1"/>
      <c r="P769" s="1"/>
      <c r="Q769" s="1"/>
      <c r="R769" s="1"/>
      <c r="S769" s="1"/>
      <c r="T769" s="1"/>
    </row>
    <row r="770" spans="12:20" ht="15.75" customHeight="1">
      <c r="L770" s="1"/>
      <c r="M770" s="1"/>
      <c r="O770" s="1"/>
      <c r="P770" s="1"/>
      <c r="Q770" s="1"/>
      <c r="R770" s="1"/>
      <c r="S770" s="1"/>
      <c r="T770" s="1"/>
    </row>
    <row r="771" spans="12:20" ht="15.75" customHeight="1">
      <c r="L771" s="1"/>
      <c r="M771" s="1"/>
      <c r="O771" s="1"/>
      <c r="P771" s="1"/>
      <c r="Q771" s="1"/>
      <c r="R771" s="1"/>
      <c r="S771" s="1"/>
      <c r="T771" s="1"/>
    </row>
    <row r="772" spans="12:20" ht="15.75" customHeight="1">
      <c r="L772" s="1"/>
      <c r="M772" s="1"/>
      <c r="O772" s="1"/>
      <c r="P772" s="1"/>
      <c r="Q772" s="1"/>
      <c r="R772" s="1"/>
      <c r="S772" s="1"/>
      <c r="T772" s="1"/>
    </row>
    <row r="773" spans="12:20" ht="15.75" customHeight="1">
      <c r="L773" s="1"/>
      <c r="M773" s="1"/>
      <c r="O773" s="1"/>
      <c r="P773" s="1"/>
      <c r="Q773" s="1"/>
      <c r="R773" s="1"/>
      <c r="S773" s="1"/>
      <c r="T773" s="1"/>
    </row>
    <row r="774" spans="12:20" ht="15.75" customHeight="1">
      <c r="L774" s="1"/>
      <c r="M774" s="1"/>
      <c r="O774" s="1"/>
      <c r="P774" s="1"/>
      <c r="Q774" s="1"/>
      <c r="R774" s="1"/>
      <c r="S774" s="1"/>
      <c r="T774" s="1"/>
    </row>
    <row r="775" spans="12:20" ht="15.75" customHeight="1">
      <c r="L775" s="1"/>
      <c r="M775" s="1"/>
      <c r="O775" s="1"/>
      <c r="P775" s="1"/>
      <c r="Q775" s="1"/>
      <c r="R775" s="1"/>
      <c r="S775" s="1"/>
      <c r="T775" s="1"/>
    </row>
    <row r="776" spans="12:20" ht="15.75" customHeight="1">
      <c r="L776" s="1"/>
      <c r="M776" s="1"/>
      <c r="O776" s="1"/>
      <c r="P776" s="1"/>
      <c r="Q776" s="1"/>
      <c r="R776" s="1"/>
      <c r="S776" s="1"/>
      <c r="T776" s="1"/>
    </row>
    <row r="777" spans="12:20" ht="15.75" customHeight="1">
      <c r="L777" s="1"/>
      <c r="M777" s="1"/>
      <c r="O777" s="1"/>
      <c r="P777" s="1"/>
      <c r="Q777" s="1"/>
      <c r="R777" s="1"/>
      <c r="S777" s="1"/>
      <c r="T777" s="1"/>
    </row>
    <row r="778" spans="12:20" ht="15.75" customHeight="1">
      <c r="L778" s="1"/>
      <c r="M778" s="1"/>
      <c r="O778" s="1"/>
      <c r="P778" s="1"/>
      <c r="Q778" s="1"/>
      <c r="R778" s="1"/>
      <c r="S778" s="1"/>
      <c r="T778" s="1"/>
    </row>
    <row r="779" spans="12:20" ht="15.75" customHeight="1">
      <c r="L779" s="1"/>
      <c r="M779" s="1"/>
      <c r="O779" s="1"/>
      <c r="P779" s="1"/>
      <c r="Q779" s="1"/>
      <c r="R779" s="1"/>
      <c r="S779" s="1"/>
      <c r="T779" s="1"/>
    </row>
    <row r="780" spans="12:20" ht="15.75" customHeight="1">
      <c r="L780" s="1"/>
      <c r="M780" s="1"/>
      <c r="O780" s="1"/>
      <c r="P780" s="1"/>
      <c r="Q780" s="1"/>
      <c r="R780" s="1"/>
      <c r="S780" s="1"/>
      <c r="T780" s="1"/>
    </row>
    <row r="781" spans="12:20" ht="15.75" customHeight="1">
      <c r="L781" s="1"/>
      <c r="M781" s="1"/>
      <c r="O781" s="1"/>
      <c r="P781" s="1"/>
      <c r="Q781" s="1"/>
      <c r="R781" s="1"/>
      <c r="S781" s="1"/>
      <c r="T781" s="1"/>
    </row>
    <row r="782" spans="12:20" ht="15.75" customHeight="1">
      <c r="L782" s="1"/>
      <c r="M782" s="1"/>
      <c r="O782" s="1"/>
      <c r="P782" s="1"/>
      <c r="Q782" s="1"/>
      <c r="R782" s="1"/>
      <c r="S782" s="1"/>
      <c r="T782" s="1"/>
    </row>
    <row r="783" spans="12:20" ht="15.75" customHeight="1">
      <c r="L783" s="1"/>
      <c r="M783" s="1"/>
      <c r="O783" s="1"/>
      <c r="P783" s="1"/>
      <c r="Q783" s="1"/>
      <c r="R783" s="1"/>
      <c r="S783" s="1"/>
      <c r="T783" s="1"/>
    </row>
    <row r="784" spans="12:20" ht="15.75" customHeight="1">
      <c r="L784" s="1"/>
      <c r="M784" s="1"/>
      <c r="O784" s="1"/>
      <c r="P784" s="1"/>
      <c r="Q784" s="1"/>
      <c r="R784" s="1"/>
      <c r="S784" s="1"/>
      <c r="T784" s="1"/>
    </row>
    <row r="785" spans="12:20" ht="15.75" customHeight="1">
      <c r="L785" s="1"/>
      <c r="M785" s="1"/>
      <c r="O785" s="1"/>
      <c r="P785" s="1"/>
      <c r="Q785" s="1"/>
      <c r="R785" s="1"/>
      <c r="S785" s="1"/>
      <c r="T785" s="1"/>
    </row>
    <row r="786" spans="12:20" ht="15.75" customHeight="1">
      <c r="L786" s="1"/>
      <c r="M786" s="1"/>
      <c r="O786" s="1"/>
      <c r="P786" s="1"/>
      <c r="Q786" s="1"/>
      <c r="R786" s="1"/>
      <c r="S786" s="1"/>
      <c r="T786" s="1"/>
    </row>
    <row r="787" spans="12:20" ht="15.75" customHeight="1">
      <c r="L787" s="1"/>
      <c r="M787" s="1"/>
      <c r="O787" s="1"/>
      <c r="P787" s="1"/>
      <c r="Q787" s="1"/>
      <c r="R787" s="1"/>
      <c r="S787" s="1"/>
      <c r="T787" s="1"/>
    </row>
    <row r="788" spans="12:20" ht="15.75" customHeight="1">
      <c r="L788" s="1"/>
      <c r="M788" s="1"/>
      <c r="O788" s="1"/>
      <c r="P788" s="1"/>
      <c r="Q788" s="1"/>
      <c r="R788" s="1"/>
      <c r="S788" s="1"/>
      <c r="T788" s="1"/>
    </row>
    <row r="789" spans="12:20" ht="15.75" customHeight="1">
      <c r="L789" s="1"/>
      <c r="M789" s="1"/>
      <c r="O789" s="1"/>
      <c r="P789" s="1"/>
      <c r="Q789" s="1"/>
      <c r="R789" s="1"/>
      <c r="S789" s="1"/>
      <c r="T789" s="1"/>
    </row>
    <row r="790" spans="12:20" ht="15.75" customHeight="1">
      <c r="L790" s="1"/>
      <c r="M790" s="1"/>
      <c r="O790" s="1"/>
      <c r="P790" s="1"/>
      <c r="Q790" s="1"/>
      <c r="R790" s="1"/>
      <c r="S790" s="1"/>
      <c r="T790" s="1"/>
    </row>
    <row r="791" spans="12:20" ht="15.75" customHeight="1">
      <c r="L791" s="1"/>
      <c r="M791" s="1"/>
      <c r="O791" s="1"/>
      <c r="P791" s="1"/>
      <c r="Q791" s="1"/>
      <c r="R791" s="1"/>
      <c r="S791" s="1"/>
      <c r="T791" s="1"/>
    </row>
    <row r="792" spans="12:20" ht="15.75" customHeight="1">
      <c r="L792" s="1"/>
      <c r="M792" s="1"/>
      <c r="O792" s="1"/>
      <c r="P792" s="1"/>
      <c r="Q792" s="1"/>
      <c r="R792" s="1"/>
      <c r="S792" s="1"/>
      <c r="T792" s="1"/>
    </row>
    <row r="793" spans="12:20" ht="15.75" customHeight="1">
      <c r="L793" s="1"/>
      <c r="M793" s="1"/>
      <c r="O793" s="1"/>
      <c r="P793" s="1"/>
      <c r="Q793" s="1"/>
      <c r="R793" s="1"/>
      <c r="S793" s="1"/>
      <c r="T793" s="1"/>
    </row>
    <row r="794" spans="12:20" ht="15.75" customHeight="1">
      <c r="L794" s="1"/>
      <c r="M794" s="1"/>
      <c r="O794" s="1"/>
      <c r="P794" s="1"/>
      <c r="Q794" s="1"/>
      <c r="R794" s="1"/>
      <c r="S794" s="1"/>
      <c r="T794" s="1"/>
    </row>
    <row r="795" spans="12:20" ht="15.75" customHeight="1">
      <c r="L795" s="1"/>
      <c r="M795" s="1"/>
      <c r="O795" s="1"/>
      <c r="P795" s="1"/>
      <c r="Q795" s="1"/>
      <c r="R795" s="1"/>
      <c r="S795" s="1"/>
      <c r="T795" s="1"/>
    </row>
    <row r="796" spans="12:20" ht="15.75" customHeight="1">
      <c r="L796" s="1"/>
      <c r="M796" s="1"/>
      <c r="O796" s="1"/>
      <c r="P796" s="1"/>
      <c r="Q796" s="1"/>
      <c r="R796" s="1"/>
      <c r="S796" s="1"/>
      <c r="T796" s="1"/>
    </row>
    <row r="797" spans="12:20" ht="15.75" customHeight="1">
      <c r="L797" s="1"/>
      <c r="M797" s="1"/>
      <c r="O797" s="1"/>
      <c r="P797" s="1"/>
      <c r="Q797" s="1"/>
      <c r="R797" s="1"/>
      <c r="S797" s="1"/>
      <c r="T797" s="1"/>
    </row>
    <row r="798" spans="12:20" ht="15.75" customHeight="1">
      <c r="L798" s="1"/>
      <c r="M798" s="1"/>
      <c r="O798" s="1"/>
      <c r="P798" s="1"/>
      <c r="Q798" s="1"/>
      <c r="R798" s="1"/>
      <c r="S798" s="1"/>
      <c r="T798" s="1"/>
    </row>
    <row r="799" spans="12:20" ht="15.75" customHeight="1">
      <c r="L799" s="1"/>
      <c r="M799" s="1"/>
      <c r="O799" s="1"/>
      <c r="P799" s="1"/>
      <c r="Q799" s="1"/>
      <c r="R799" s="1"/>
      <c r="S799" s="1"/>
      <c r="T799" s="1"/>
    </row>
    <row r="800" spans="12:20" ht="15.75" customHeight="1">
      <c r="L800" s="1"/>
      <c r="M800" s="1"/>
      <c r="O800" s="1"/>
      <c r="P800" s="1"/>
      <c r="Q800" s="1"/>
      <c r="R800" s="1"/>
      <c r="S800" s="1"/>
      <c r="T800" s="1"/>
    </row>
    <row r="801" spans="12:20" ht="15.75" customHeight="1">
      <c r="L801" s="1"/>
      <c r="M801" s="1"/>
      <c r="O801" s="1"/>
      <c r="P801" s="1"/>
      <c r="Q801" s="1"/>
      <c r="R801" s="1"/>
      <c r="S801" s="1"/>
      <c r="T801" s="1"/>
    </row>
    <row r="802" spans="12:20" ht="15.75" customHeight="1">
      <c r="L802" s="1"/>
      <c r="M802" s="1"/>
      <c r="O802" s="1"/>
      <c r="P802" s="1"/>
      <c r="Q802" s="1"/>
      <c r="R802" s="1"/>
      <c r="S802" s="1"/>
      <c r="T802" s="1"/>
    </row>
    <row r="803" spans="12:20" ht="15.75" customHeight="1">
      <c r="L803" s="1"/>
      <c r="M803" s="1"/>
      <c r="O803" s="1"/>
      <c r="P803" s="1"/>
      <c r="Q803" s="1"/>
      <c r="R803" s="1"/>
      <c r="S803" s="1"/>
      <c r="T803" s="1"/>
    </row>
    <row r="804" spans="12:20" ht="15.75" customHeight="1">
      <c r="L804" s="1"/>
      <c r="M804" s="1"/>
      <c r="O804" s="1"/>
      <c r="P804" s="1"/>
      <c r="Q804" s="1"/>
      <c r="R804" s="1"/>
      <c r="S804" s="1"/>
      <c r="T804" s="1"/>
    </row>
    <row r="805" spans="12:20" ht="15.75" customHeight="1">
      <c r="L805" s="1"/>
      <c r="M805" s="1"/>
      <c r="O805" s="1"/>
      <c r="P805" s="1"/>
      <c r="Q805" s="1"/>
      <c r="R805" s="1"/>
      <c r="S805" s="1"/>
      <c r="T805" s="1"/>
    </row>
    <row r="806" spans="12:20" ht="15.75" customHeight="1">
      <c r="L806" s="1"/>
      <c r="M806" s="1"/>
      <c r="O806" s="1"/>
      <c r="P806" s="1"/>
      <c r="Q806" s="1"/>
      <c r="R806" s="1"/>
      <c r="S806" s="1"/>
      <c r="T806" s="1"/>
    </row>
    <row r="807" spans="12:20" ht="15.75" customHeight="1">
      <c r="L807" s="1"/>
      <c r="M807" s="1"/>
      <c r="O807" s="1"/>
      <c r="P807" s="1"/>
      <c r="Q807" s="1"/>
      <c r="R807" s="1"/>
      <c r="S807" s="1"/>
      <c r="T807" s="1"/>
    </row>
    <row r="808" spans="12:20" ht="15.75" customHeight="1">
      <c r="L808" s="1"/>
      <c r="M808" s="1"/>
      <c r="O808" s="1"/>
      <c r="P808" s="1"/>
      <c r="Q808" s="1"/>
      <c r="R808" s="1"/>
      <c r="S808" s="1"/>
      <c r="T808" s="1"/>
    </row>
    <row r="809" spans="12:20" ht="15.75" customHeight="1">
      <c r="L809" s="1"/>
      <c r="M809" s="1"/>
      <c r="O809" s="1"/>
      <c r="P809" s="1"/>
      <c r="Q809" s="1"/>
      <c r="R809" s="1"/>
      <c r="S809" s="1"/>
      <c r="T809" s="1"/>
    </row>
    <row r="810" spans="12:20" ht="15.75" customHeight="1">
      <c r="L810" s="1"/>
      <c r="M810" s="1"/>
      <c r="O810" s="1"/>
      <c r="P810" s="1"/>
      <c r="Q810" s="1"/>
      <c r="R810" s="1"/>
      <c r="S810" s="1"/>
      <c r="T810" s="1"/>
    </row>
    <row r="811" spans="12:20" ht="15.75" customHeight="1">
      <c r="L811" s="1"/>
      <c r="M811" s="1"/>
      <c r="O811" s="1"/>
      <c r="P811" s="1"/>
      <c r="Q811" s="1"/>
      <c r="R811" s="1"/>
      <c r="S811" s="1"/>
      <c r="T811" s="1"/>
    </row>
    <row r="812" spans="12:20" ht="15.75" customHeight="1">
      <c r="L812" s="1"/>
      <c r="M812" s="1"/>
      <c r="O812" s="1"/>
      <c r="P812" s="1"/>
      <c r="Q812" s="1"/>
      <c r="R812" s="1"/>
      <c r="S812" s="1"/>
      <c r="T812" s="1"/>
    </row>
    <row r="813" spans="12:20" ht="15.75" customHeight="1">
      <c r="L813" s="1"/>
      <c r="M813" s="1"/>
      <c r="O813" s="1"/>
      <c r="P813" s="1"/>
      <c r="Q813" s="1"/>
      <c r="R813" s="1"/>
      <c r="S813" s="1"/>
      <c r="T813" s="1"/>
    </row>
    <row r="814" spans="12:20" ht="15.75" customHeight="1">
      <c r="L814" s="1"/>
      <c r="M814" s="1"/>
      <c r="O814" s="1"/>
      <c r="P814" s="1"/>
      <c r="Q814" s="1"/>
      <c r="R814" s="1"/>
      <c r="S814" s="1"/>
      <c r="T814" s="1"/>
    </row>
    <row r="815" spans="12:20" ht="15.75" customHeight="1">
      <c r="L815" s="1"/>
      <c r="M815" s="1"/>
      <c r="O815" s="1"/>
      <c r="P815" s="1"/>
      <c r="Q815" s="1"/>
      <c r="R815" s="1"/>
      <c r="S815" s="1"/>
      <c r="T815" s="1"/>
    </row>
    <row r="816" spans="12:20" ht="15.75" customHeight="1">
      <c r="L816" s="1"/>
      <c r="M816" s="1"/>
      <c r="O816" s="1"/>
      <c r="P816" s="1"/>
      <c r="Q816" s="1"/>
      <c r="R816" s="1"/>
      <c r="S816" s="1"/>
      <c r="T816" s="1"/>
    </row>
    <row r="817" spans="12:20" ht="15.75" customHeight="1">
      <c r="L817" s="1"/>
      <c r="M817" s="1"/>
      <c r="O817" s="1"/>
      <c r="P817" s="1"/>
      <c r="Q817" s="1"/>
      <c r="R817" s="1"/>
      <c r="S817" s="1"/>
      <c r="T817" s="1"/>
    </row>
    <row r="818" spans="12:20" ht="15.75" customHeight="1">
      <c r="L818" s="1"/>
      <c r="M818" s="1"/>
      <c r="O818" s="1"/>
      <c r="P818" s="1"/>
      <c r="Q818" s="1"/>
      <c r="R818" s="1"/>
      <c r="S818" s="1"/>
      <c r="T818" s="1"/>
    </row>
    <row r="819" spans="12:20" ht="15.75" customHeight="1">
      <c r="L819" s="1"/>
      <c r="M819" s="1"/>
      <c r="O819" s="1"/>
      <c r="P819" s="1"/>
      <c r="Q819" s="1"/>
      <c r="R819" s="1"/>
      <c r="S819" s="1"/>
      <c r="T819" s="1"/>
    </row>
    <row r="820" spans="12:20" ht="15.75" customHeight="1">
      <c r="L820" s="1"/>
      <c r="M820" s="1"/>
      <c r="O820" s="1"/>
      <c r="P820" s="1"/>
      <c r="Q820" s="1"/>
      <c r="R820" s="1"/>
      <c r="S820" s="1"/>
      <c r="T820" s="1"/>
    </row>
    <row r="821" spans="12:20" ht="15.75" customHeight="1">
      <c r="L821" s="1"/>
      <c r="M821" s="1"/>
      <c r="O821" s="1"/>
      <c r="P821" s="1"/>
      <c r="Q821" s="1"/>
      <c r="R821" s="1"/>
      <c r="S821" s="1"/>
      <c r="T821" s="1"/>
    </row>
    <row r="822" spans="12:20" ht="15.75" customHeight="1">
      <c r="L822" s="1"/>
      <c r="M822" s="1"/>
      <c r="O822" s="1"/>
      <c r="P822" s="1"/>
      <c r="Q822" s="1"/>
      <c r="R822" s="1"/>
      <c r="S822" s="1"/>
      <c r="T822" s="1"/>
    </row>
    <row r="823" spans="12:20" ht="15.75" customHeight="1">
      <c r="L823" s="1"/>
      <c r="M823" s="1"/>
      <c r="O823" s="1"/>
      <c r="P823" s="1"/>
      <c r="Q823" s="1"/>
      <c r="R823" s="1"/>
      <c r="S823" s="1"/>
      <c r="T823" s="1"/>
    </row>
    <row r="824" spans="12:20" ht="15.75" customHeight="1">
      <c r="L824" s="1"/>
      <c r="M824" s="1"/>
      <c r="O824" s="1"/>
      <c r="P824" s="1"/>
      <c r="Q824" s="1"/>
      <c r="R824" s="1"/>
      <c r="S824" s="1"/>
      <c r="T824" s="1"/>
    </row>
    <row r="825" spans="12:20" ht="15.75" customHeight="1">
      <c r="L825" s="1"/>
      <c r="M825" s="1"/>
      <c r="O825" s="1"/>
      <c r="P825" s="1"/>
      <c r="Q825" s="1"/>
      <c r="R825" s="1"/>
      <c r="S825" s="1"/>
      <c r="T825" s="1"/>
    </row>
    <row r="826" spans="12:20" ht="15.75" customHeight="1">
      <c r="L826" s="1"/>
      <c r="M826" s="1"/>
      <c r="O826" s="1"/>
      <c r="P826" s="1"/>
      <c r="Q826" s="1"/>
      <c r="R826" s="1"/>
      <c r="S826" s="1"/>
      <c r="T826" s="1"/>
    </row>
    <row r="827" spans="12:20" ht="15.75" customHeight="1">
      <c r="L827" s="1"/>
      <c r="M827" s="1"/>
      <c r="O827" s="1"/>
      <c r="P827" s="1"/>
      <c r="Q827" s="1"/>
      <c r="R827" s="1"/>
      <c r="S827" s="1"/>
      <c r="T827" s="1"/>
    </row>
    <row r="828" spans="12:20" ht="15.75" customHeight="1">
      <c r="L828" s="1"/>
      <c r="M828" s="1"/>
      <c r="O828" s="1"/>
      <c r="P828" s="1"/>
      <c r="Q828" s="1"/>
      <c r="R828" s="1"/>
      <c r="S828" s="1"/>
      <c r="T828" s="1"/>
    </row>
    <row r="829" spans="12:20" ht="15.75" customHeight="1">
      <c r="L829" s="1"/>
      <c r="M829" s="1"/>
      <c r="O829" s="1"/>
      <c r="P829" s="1"/>
      <c r="Q829" s="1"/>
      <c r="R829" s="1"/>
      <c r="S829" s="1"/>
      <c r="T829" s="1"/>
    </row>
    <row r="830" spans="12:20" ht="15.75" customHeight="1">
      <c r="L830" s="1"/>
      <c r="M830" s="1"/>
      <c r="O830" s="1"/>
      <c r="P830" s="1"/>
      <c r="Q830" s="1"/>
      <c r="R830" s="1"/>
      <c r="S830" s="1"/>
      <c r="T830" s="1"/>
    </row>
    <row r="831" spans="12:20" ht="15.75" customHeight="1">
      <c r="L831" s="1"/>
      <c r="M831" s="1"/>
      <c r="O831" s="1"/>
      <c r="P831" s="1"/>
      <c r="Q831" s="1"/>
      <c r="R831" s="1"/>
      <c r="S831" s="1"/>
      <c r="T831" s="1"/>
    </row>
    <row r="832" spans="12:20" ht="15.75" customHeight="1">
      <c r="L832" s="1"/>
      <c r="M832" s="1"/>
      <c r="O832" s="1"/>
      <c r="P832" s="1"/>
      <c r="Q832" s="1"/>
      <c r="R832" s="1"/>
      <c r="S832" s="1"/>
      <c r="T832" s="1"/>
    </row>
    <row r="833" spans="12:20" ht="15.75" customHeight="1">
      <c r="L833" s="1"/>
      <c r="M833" s="1"/>
      <c r="O833" s="1"/>
      <c r="P833" s="1"/>
      <c r="Q833" s="1"/>
      <c r="R833" s="1"/>
      <c r="S833" s="1"/>
      <c r="T833" s="1"/>
    </row>
    <row r="834" spans="12:20" ht="15.75" customHeight="1">
      <c r="L834" s="1"/>
      <c r="M834" s="1"/>
      <c r="O834" s="1"/>
      <c r="P834" s="1"/>
      <c r="Q834" s="1"/>
      <c r="R834" s="1"/>
      <c r="S834" s="1"/>
      <c r="T834" s="1"/>
    </row>
    <row r="835" spans="12:20" ht="15.75" customHeight="1">
      <c r="L835" s="1"/>
      <c r="M835" s="1"/>
      <c r="O835" s="1"/>
      <c r="P835" s="1"/>
      <c r="Q835" s="1"/>
      <c r="R835" s="1"/>
      <c r="S835" s="1"/>
      <c r="T835" s="1"/>
    </row>
    <row r="836" spans="12:20" ht="15.75" customHeight="1">
      <c r="L836" s="1"/>
      <c r="M836" s="1"/>
      <c r="O836" s="1"/>
      <c r="P836" s="1"/>
      <c r="Q836" s="1"/>
      <c r="R836" s="1"/>
      <c r="S836" s="1"/>
      <c r="T836" s="1"/>
    </row>
    <row r="837" spans="12:20" ht="15.75" customHeight="1">
      <c r="L837" s="1"/>
      <c r="M837" s="1"/>
      <c r="O837" s="1"/>
      <c r="P837" s="1"/>
      <c r="Q837" s="1"/>
      <c r="R837" s="1"/>
      <c r="S837" s="1"/>
      <c r="T837" s="1"/>
    </row>
    <row r="838" spans="12:20" ht="15.75" customHeight="1">
      <c r="L838" s="1"/>
      <c r="M838" s="1"/>
      <c r="O838" s="1"/>
      <c r="P838" s="1"/>
      <c r="Q838" s="1"/>
      <c r="R838" s="1"/>
      <c r="S838" s="1"/>
      <c r="T838" s="1"/>
    </row>
    <row r="839" spans="12:20" ht="15.75" customHeight="1">
      <c r="L839" s="1"/>
      <c r="M839" s="1"/>
      <c r="O839" s="1"/>
      <c r="P839" s="1"/>
      <c r="Q839" s="1"/>
      <c r="R839" s="1"/>
      <c r="S839" s="1"/>
      <c r="T839" s="1"/>
    </row>
    <row r="840" spans="12:20" ht="15.75" customHeight="1">
      <c r="L840" s="1"/>
      <c r="M840" s="1"/>
      <c r="O840" s="1"/>
      <c r="P840" s="1"/>
      <c r="Q840" s="1"/>
      <c r="R840" s="1"/>
      <c r="S840" s="1"/>
      <c r="T840" s="1"/>
    </row>
    <row r="841" spans="12:20" ht="15.75" customHeight="1">
      <c r="L841" s="1"/>
      <c r="M841" s="1"/>
      <c r="O841" s="1"/>
      <c r="P841" s="1"/>
      <c r="Q841" s="1"/>
      <c r="R841" s="1"/>
      <c r="S841" s="1"/>
      <c r="T841" s="1"/>
    </row>
    <row r="842" spans="12:20" ht="15.75" customHeight="1">
      <c r="L842" s="1"/>
      <c r="M842" s="1"/>
      <c r="O842" s="1"/>
      <c r="P842" s="1"/>
      <c r="Q842" s="1"/>
      <c r="R842" s="1"/>
      <c r="S842" s="1"/>
      <c r="T842" s="1"/>
    </row>
    <row r="843" spans="12:20" ht="15.75" customHeight="1">
      <c r="L843" s="1"/>
      <c r="M843" s="1"/>
      <c r="O843" s="1"/>
      <c r="P843" s="1"/>
      <c r="Q843" s="1"/>
      <c r="R843" s="1"/>
      <c r="S843" s="1"/>
      <c r="T843" s="1"/>
    </row>
    <row r="844" spans="12:20" ht="15.75" customHeight="1">
      <c r="L844" s="1"/>
      <c r="M844" s="1"/>
      <c r="O844" s="1"/>
      <c r="P844" s="1"/>
      <c r="Q844" s="1"/>
      <c r="R844" s="1"/>
      <c r="S844" s="1"/>
      <c r="T844" s="1"/>
    </row>
    <row r="845" spans="12:20" ht="15.75" customHeight="1">
      <c r="L845" s="1"/>
      <c r="M845" s="1"/>
      <c r="O845" s="1"/>
      <c r="P845" s="1"/>
      <c r="Q845" s="1"/>
      <c r="R845" s="1"/>
      <c r="S845" s="1"/>
      <c r="T845" s="1"/>
    </row>
    <row r="846" spans="12:20" ht="15.75" customHeight="1">
      <c r="L846" s="1"/>
      <c r="M846" s="1"/>
      <c r="O846" s="1"/>
      <c r="P846" s="1"/>
      <c r="Q846" s="1"/>
      <c r="R846" s="1"/>
      <c r="S846" s="1"/>
      <c r="T846" s="1"/>
    </row>
    <row r="847" spans="12:20" ht="15.75" customHeight="1">
      <c r="L847" s="1"/>
      <c r="M847" s="1"/>
      <c r="O847" s="1"/>
      <c r="P847" s="1"/>
      <c r="Q847" s="1"/>
      <c r="R847" s="1"/>
      <c r="S847" s="1"/>
      <c r="T847" s="1"/>
    </row>
    <row r="848" spans="12:20" ht="15.75" customHeight="1">
      <c r="L848" s="1"/>
      <c r="M848" s="1"/>
      <c r="O848" s="1"/>
      <c r="P848" s="1"/>
      <c r="Q848" s="1"/>
      <c r="R848" s="1"/>
      <c r="S848" s="1"/>
      <c r="T848" s="1"/>
    </row>
    <row r="849" spans="12:20" ht="15.75" customHeight="1">
      <c r="L849" s="1"/>
      <c r="M849" s="1"/>
      <c r="O849" s="1"/>
      <c r="P849" s="1"/>
      <c r="Q849" s="1"/>
      <c r="R849" s="1"/>
      <c r="S849" s="1"/>
      <c r="T849" s="1"/>
    </row>
    <row r="850" spans="12:20" ht="15.75" customHeight="1">
      <c r="L850" s="1"/>
      <c r="M850" s="1"/>
      <c r="O850" s="1"/>
      <c r="P850" s="1"/>
      <c r="Q850" s="1"/>
      <c r="R850" s="1"/>
      <c r="S850" s="1"/>
      <c r="T850" s="1"/>
    </row>
    <row r="851" spans="12:20" ht="15.75" customHeight="1">
      <c r="L851" s="1"/>
      <c r="M851" s="1"/>
      <c r="O851" s="1"/>
      <c r="P851" s="1"/>
      <c r="Q851" s="1"/>
      <c r="R851" s="1"/>
      <c r="S851" s="1"/>
      <c r="T851" s="1"/>
    </row>
    <row r="852" spans="12:20" ht="15.75" customHeight="1">
      <c r="L852" s="1"/>
      <c r="M852" s="1"/>
      <c r="O852" s="1"/>
      <c r="P852" s="1"/>
      <c r="Q852" s="1"/>
      <c r="R852" s="1"/>
      <c r="S852" s="1"/>
      <c r="T852" s="1"/>
    </row>
    <row r="853" spans="12:20" ht="15.75" customHeight="1">
      <c r="L853" s="1"/>
      <c r="M853" s="1"/>
      <c r="O853" s="1"/>
      <c r="P853" s="1"/>
      <c r="Q853" s="1"/>
      <c r="R853" s="1"/>
      <c r="S853" s="1"/>
      <c r="T853" s="1"/>
    </row>
    <row r="854" spans="12:20" ht="15.75" customHeight="1">
      <c r="L854" s="1"/>
      <c r="M854" s="1"/>
      <c r="O854" s="1"/>
      <c r="P854" s="1"/>
      <c r="Q854" s="1"/>
      <c r="R854" s="1"/>
      <c r="S854" s="1"/>
      <c r="T854" s="1"/>
    </row>
    <row r="855" spans="12:20" ht="15.75" customHeight="1">
      <c r="L855" s="1"/>
      <c r="M855" s="1"/>
      <c r="O855" s="1"/>
      <c r="P855" s="1"/>
      <c r="Q855" s="1"/>
      <c r="R855" s="1"/>
      <c r="S855" s="1"/>
      <c r="T855" s="1"/>
    </row>
    <row r="856" spans="12:20" ht="15.75" customHeight="1">
      <c r="L856" s="1"/>
      <c r="M856" s="1"/>
      <c r="O856" s="1"/>
      <c r="P856" s="1"/>
      <c r="Q856" s="1"/>
      <c r="R856" s="1"/>
      <c r="S856" s="1"/>
      <c r="T856" s="1"/>
    </row>
    <row r="857" spans="12:20" ht="15.75" customHeight="1">
      <c r="L857" s="1"/>
      <c r="M857" s="1"/>
      <c r="O857" s="1"/>
      <c r="P857" s="1"/>
      <c r="Q857" s="1"/>
      <c r="R857" s="1"/>
      <c r="S857" s="1"/>
      <c r="T857" s="1"/>
    </row>
    <row r="858" spans="12:20" ht="15.75" customHeight="1">
      <c r="L858" s="1"/>
      <c r="M858" s="1"/>
      <c r="O858" s="1"/>
      <c r="P858" s="1"/>
      <c r="Q858" s="1"/>
      <c r="R858" s="1"/>
      <c r="S858" s="1"/>
      <c r="T858" s="1"/>
    </row>
    <row r="859" spans="12:20" ht="15.75" customHeight="1">
      <c r="L859" s="1"/>
      <c r="M859" s="1"/>
      <c r="O859" s="1"/>
      <c r="P859" s="1"/>
      <c r="Q859" s="1"/>
      <c r="R859" s="1"/>
      <c r="S859" s="1"/>
      <c r="T859" s="1"/>
    </row>
    <row r="860" spans="12:20" ht="15.75" customHeight="1">
      <c r="L860" s="1"/>
      <c r="M860" s="1"/>
      <c r="O860" s="1"/>
      <c r="P860" s="1"/>
      <c r="Q860" s="1"/>
      <c r="R860" s="1"/>
      <c r="S860" s="1"/>
      <c r="T860" s="1"/>
    </row>
    <row r="861" spans="12:20" ht="15.75" customHeight="1">
      <c r="L861" s="1"/>
      <c r="M861" s="1"/>
      <c r="O861" s="1"/>
      <c r="P861" s="1"/>
      <c r="Q861" s="1"/>
      <c r="R861" s="1"/>
      <c r="S861" s="1"/>
      <c r="T861" s="1"/>
    </row>
    <row r="862" spans="12:20" ht="15.75" customHeight="1">
      <c r="L862" s="1"/>
      <c r="M862" s="1"/>
      <c r="O862" s="1"/>
      <c r="P862" s="1"/>
      <c r="Q862" s="1"/>
      <c r="R862" s="1"/>
      <c r="S862" s="1"/>
      <c r="T862" s="1"/>
    </row>
    <row r="863" spans="12:20" ht="15.75" customHeight="1">
      <c r="L863" s="1"/>
      <c r="M863" s="1"/>
      <c r="O863" s="1"/>
      <c r="P863" s="1"/>
      <c r="Q863" s="1"/>
      <c r="R863" s="1"/>
      <c r="S863" s="1"/>
      <c r="T863" s="1"/>
    </row>
    <row r="864" spans="12:20" ht="15.75" customHeight="1">
      <c r="L864" s="1"/>
      <c r="M864" s="1"/>
      <c r="O864" s="1"/>
      <c r="P864" s="1"/>
      <c r="Q864" s="1"/>
      <c r="R864" s="1"/>
      <c r="S864" s="1"/>
      <c r="T864" s="1"/>
    </row>
    <row r="865" spans="12:20" ht="15.75" customHeight="1">
      <c r="L865" s="1"/>
      <c r="M865" s="1"/>
      <c r="O865" s="1"/>
      <c r="P865" s="1"/>
      <c r="Q865" s="1"/>
      <c r="R865" s="1"/>
      <c r="S865" s="1"/>
      <c r="T865" s="1"/>
    </row>
    <row r="866" spans="12:20" ht="15.75" customHeight="1">
      <c r="L866" s="1"/>
      <c r="M866" s="1"/>
      <c r="O866" s="1"/>
      <c r="P866" s="1"/>
      <c r="Q866" s="1"/>
      <c r="R866" s="1"/>
      <c r="S866" s="1"/>
      <c r="T866" s="1"/>
    </row>
    <row r="867" spans="12:20" ht="15.75" customHeight="1">
      <c r="L867" s="1"/>
      <c r="M867" s="1"/>
      <c r="O867" s="1"/>
      <c r="P867" s="1"/>
      <c r="Q867" s="1"/>
      <c r="R867" s="1"/>
      <c r="S867" s="1"/>
      <c r="T867" s="1"/>
    </row>
    <row r="868" spans="12:20" ht="15.75" customHeight="1">
      <c r="L868" s="1"/>
      <c r="M868" s="1"/>
      <c r="O868" s="1"/>
      <c r="P868" s="1"/>
      <c r="Q868" s="1"/>
      <c r="R868" s="1"/>
      <c r="S868" s="1"/>
      <c r="T868" s="1"/>
    </row>
    <row r="869" spans="12:20" ht="15.75" customHeight="1">
      <c r="L869" s="1"/>
      <c r="M869" s="1"/>
      <c r="O869" s="1"/>
      <c r="P869" s="1"/>
      <c r="Q869" s="1"/>
      <c r="R869" s="1"/>
      <c r="S869" s="1"/>
      <c r="T869" s="1"/>
    </row>
    <row r="870" spans="12:20" ht="15.75" customHeight="1">
      <c r="L870" s="1"/>
      <c r="M870" s="1"/>
      <c r="O870" s="1"/>
      <c r="P870" s="1"/>
      <c r="Q870" s="1"/>
      <c r="R870" s="1"/>
      <c r="S870" s="1"/>
      <c r="T870" s="1"/>
    </row>
    <row r="871" spans="12:20" ht="15.75" customHeight="1">
      <c r="L871" s="1"/>
      <c r="M871" s="1"/>
      <c r="O871" s="1"/>
      <c r="P871" s="1"/>
      <c r="Q871" s="1"/>
      <c r="R871" s="1"/>
      <c r="S871" s="1"/>
      <c r="T871" s="1"/>
    </row>
    <row r="872" spans="12:20" ht="15.75" customHeight="1">
      <c r="L872" s="1"/>
      <c r="M872" s="1"/>
      <c r="O872" s="1"/>
      <c r="P872" s="1"/>
      <c r="Q872" s="1"/>
      <c r="R872" s="1"/>
      <c r="S872" s="1"/>
      <c r="T872" s="1"/>
    </row>
    <row r="873" spans="12:20" ht="15.75" customHeight="1">
      <c r="L873" s="1"/>
      <c r="M873" s="1"/>
      <c r="O873" s="1"/>
      <c r="P873" s="1"/>
      <c r="Q873" s="1"/>
      <c r="R873" s="1"/>
      <c r="S873" s="1"/>
      <c r="T873" s="1"/>
    </row>
    <row r="874" spans="12:20" ht="15.75" customHeight="1">
      <c r="L874" s="1"/>
      <c r="M874" s="1"/>
      <c r="O874" s="1"/>
      <c r="P874" s="1"/>
      <c r="Q874" s="1"/>
      <c r="R874" s="1"/>
      <c r="S874" s="1"/>
      <c r="T874" s="1"/>
    </row>
    <row r="875" spans="12:20" ht="15.75" customHeight="1">
      <c r="L875" s="1"/>
      <c r="M875" s="1"/>
      <c r="O875" s="1"/>
      <c r="P875" s="1"/>
      <c r="Q875" s="1"/>
      <c r="R875" s="1"/>
      <c r="S875" s="1"/>
      <c r="T875" s="1"/>
    </row>
    <row r="876" spans="12:20" ht="15.75" customHeight="1">
      <c r="L876" s="1"/>
      <c r="M876" s="1"/>
      <c r="O876" s="1"/>
      <c r="P876" s="1"/>
      <c r="Q876" s="1"/>
      <c r="R876" s="1"/>
      <c r="S876" s="1"/>
      <c r="T876" s="1"/>
    </row>
    <row r="877" spans="12:20" ht="15.75" customHeight="1">
      <c r="L877" s="1"/>
      <c r="M877" s="1"/>
      <c r="O877" s="1"/>
      <c r="P877" s="1"/>
      <c r="Q877" s="1"/>
      <c r="R877" s="1"/>
      <c r="S877" s="1"/>
      <c r="T877" s="1"/>
    </row>
    <row r="878" spans="12:20" ht="15.75" customHeight="1">
      <c r="L878" s="1"/>
      <c r="M878" s="1"/>
      <c r="O878" s="1"/>
      <c r="P878" s="1"/>
      <c r="Q878" s="1"/>
      <c r="R878" s="1"/>
      <c r="S878" s="1"/>
      <c r="T878" s="1"/>
    </row>
    <row r="879" spans="12:20" ht="15.75" customHeight="1">
      <c r="L879" s="1"/>
      <c r="M879" s="1"/>
      <c r="O879" s="1"/>
      <c r="P879" s="1"/>
      <c r="Q879" s="1"/>
      <c r="R879" s="1"/>
      <c r="S879" s="1"/>
      <c r="T879" s="1"/>
    </row>
    <row r="880" spans="12:20" ht="15.75" customHeight="1">
      <c r="L880" s="1"/>
      <c r="M880" s="1"/>
      <c r="O880" s="1"/>
      <c r="P880" s="1"/>
      <c r="Q880" s="1"/>
      <c r="R880" s="1"/>
      <c r="S880" s="1"/>
      <c r="T880" s="1"/>
    </row>
    <row r="881" spans="12:20" ht="15.75" customHeight="1">
      <c r="L881" s="1"/>
      <c r="M881" s="1"/>
      <c r="O881" s="1"/>
      <c r="P881" s="1"/>
      <c r="Q881" s="1"/>
      <c r="R881" s="1"/>
      <c r="S881" s="1"/>
      <c r="T881" s="1"/>
    </row>
    <row r="882" spans="12:20" ht="15.75" customHeight="1">
      <c r="L882" s="1"/>
      <c r="M882" s="1"/>
      <c r="O882" s="1"/>
      <c r="P882" s="1"/>
      <c r="Q882" s="1"/>
      <c r="R882" s="1"/>
      <c r="S882" s="1"/>
      <c r="T882" s="1"/>
    </row>
    <row r="883" spans="12:20" ht="15.75" customHeight="1">
      <c r="L883" s="1"/>
      <c r="M883" s="1"/>
      <c r="O883" s="1"/>
      <c r="P883" s="1"/>
      <c r="Q883" s="1"/>
      <c r="R883" s="1"/>
      <c r="S883" s="1"/>
      <c r="T883" s="1"/>
    </row>
    <row r="884" spans="12:20" ht="15.75" customHeight="1">
      <c r="L884" s="1"/>
      <c r="M884" s="1"/>
      <c r="O884" s="1"/>
      <c r="P884" s="1"/>
      <c r="Q884" s="1"/>
      <c r="R884" s="1"/>
      <c r="S884" s="1"/>
      <c r="T884" s="1"/>
    </row>
    <row r="885" spans="12:20" ht="15.75" customHeight="1">
      <c r="L885" s="1"/>
      <c r="M885" s="1"/>
      <c r="O885" s="1"/>
      <c r="P885" s="1"/>
      <c r="Q885" s="1"/>
      <c r="R885" s="1"/>
      <c r="S885" s="1"/>
      <c r="T885" s="1"/>
    </row>
    <row r="886" spans="12:20" ht="15.75" customHeight="1">
      <c r="L886" s="1"/>
      <c r="M886" s="1"/>
      <c r="O886" s="1"/>
      <c r="P886" s="1"/>
      <c r="Q886" s="1"/>
      <c r="R886" s="1"/>
      <c r="S886" s="1"/>
      <c r="T886" s="1"/>
    </row>
    <row r="887" spans="12:20" ht="15.75" customHeight="1">
      <c r="L887" s="1"/>
      <c r="M887" s="1"/>
      <c r="O887" s="1"/>
      <c r="P887" s="1"/>
      <c r="Q887" s="1"/>
      <c r="R887" s="1"/>
      <c r="S887" s="1"/>
      <c r="T887" s="1"/>
    </row>
    <row r="888" spans="12:20" ht="15.75" customHeight="1">
      <c r="L888" s="1"/>
      <c r="M888" s="1"/>
      <c r="O888" s="1"/>
      <c r="P888" s="1"/>
      <c r="Q888" s="1"/>
      <c r="R888" s="1"/>
      <c r="S888" s="1"/>
      <c r="T888" s="1"/>
    </row>
    <row r="889" spans="12:20" ht="15.75" customHeight="1">
      <c r="L889" s="1"/>
      <c r="M889" s="1"/>
      <c r="O889" s="1"/>
      <c r="P889" s="1"/>
      <c r="Q889" s="1"/>
      <c r="R889" s="1"/>
      <c r="S889" s="1"/>
      <c r="T889" s="1"/>
    </row>
    <row r="890" spans="12:20" ht="15.75" customHeight="1">
      <c r="L890" s="1"/>
      <c r="M890" s="1"/>
      <c r="O890" s="1"/>
      <c r="P890" s="1"/>
      <c r="Q890" s="1"/>
      <c r="R890" s="1"/>
      <c r="S890" s="1"/>
      <c r="T890" s="1"/>
    </row>
    <row r="891" spans="12:20" ht="15.75" customHeight="1">
      <c r="L891" s="1"/>
      <c r="M891" s="1"/>
      <c r="O891" s="1"/>
      <c r="P891" s="1"/>
      <c r="Q891" s="1"/>
      <c r="R891" s="1"/>
      <c r="S891" s="1"/>
      <c r="T891" s="1"/>
    </row>
    <row r="892" spans="12:20" ht="15.75" customHeight="1">
      <c r="L892" s="1"/>
      <c r="M892" s="1"/>
      <c r="O892" s="1"/>
      <c r="P892" s="1"/>
      <c r="Q892" s="1"/>
      <c r="R892" s="1"/>
      <c r="S892" s="1"/>
      <c r="T892" s="1"/>
    </row>
    <row r="893" spans="12:20" ht="15.75" customHeight="1">
      <c r="L893" s="1"/>
      <c r="M893" s="1"/>
      <c r="O893" s="1"/>
      <c r="P893" s="1"/>
      <c r="Q893" s="1"/>
      <c r="R893" s="1"/>
      <c r="S893" s="1"/>
      <c r="T893" s="1"/>
    </row>
    <row r="894" spans="12:20" ht="15.75" customHeight="1">
      <c r="L894" s="1"/>
      <c r="M894" s="1"/>
      <c r="O894" s="1"/>
      <c r="P894" s="1"/>
      <c r="Q894" s="1"/>
      <c r="R894" s="1"/>
      <c r="S894" s="1"/>
      <c r="T894" s="1"/>
    </row>
    <row r="895" spans="12:20" ht="15.75" customHeight="1">
      <c r="L895" s="1"/>
      <c r="M895" s="1"/>
      <c r="O895" s="1"/>
      <c r="P895" s="1"/>
      <c r="Q895" s="1"/>
      <c r="R895" s="1"/>
      <c r="S895" s="1"/>
      <c r="T895" s="1"/>
    </row>
    <row r="896" spans="12:20" ht="15.75" customHeight="1">
      <c r="L896" s="1"/>
      <c r="M896" s="1"/>
      <c r="O896" s="1"/>
      <c r="P896" s="1"/>
      <c r="Q896" s="1"/>
      <c r="R896" s="1"/>
      <c r="S896" s="1"/>
      <c r="T896" s="1"/>
    </row>
    <row r="897" spans="12:20" ht="15.75" customHeight="1">
      <c r="L897" s="1"/>
      <c r="M897" s="1"/>
      <c r="O897" s="1"/>
      <c r="P897" s="1"/>
      <c r="Q897" s="1"/>
      <c r="R897" s="1"/>
      <c r="S897" s="1"/>
      <c r="T897" s="1"/>
    </row>
    <row r="898" spans="12:20" ht="15.75" customHeight="1">
      <c r="L898" s="1"/>
      <c r="M898" s="1"/>
      <c r="O898" s="1"/>
      <c r="P898" s="1"/>
      <c r="Q898" s="1"/>
      <c r="R898" s="1"/>
      <c r="S898" s="1"/>
      <c r="T898" s="1"/>
    </row>
    <row r="899" spans="12:20" ht="15.75" customHeight="1">
      <c r="L899" s="1"/>
      <c r="M899" s="1"/>
      <c r="O899" s="1"/>
      <c r="P899" s="1"/>
      <c r="Q899" s="1"/>
      <c r="R899" s="1"/>
      <c r="S899" s="1"/>
      <c r="T899" s="1"/>
    </row>
    <row r="900" spans="12:20" ht="15.75" customHeight="1">
      <c r="L900" s="1"/>
      <c r="M900" s="1"/>
      <c r="O900" s="1"/>
      <c r="P900" s="1"/>
      <c r="Q900" s="1"/>
      <c r="R900" s="1"/>
      <c r="S900" s="1"/>
      <c r="T900" s="1"/>
    </row>
    <row r="901" spans="12:20" ht="15.75" customHeight="1">
      <c r="L901" s="1"/>
      <c r="M901" s="1"/>
      <c r="O901" s="1"/>
      <c r="P901" s="1"/>
      <c r="Q901" s="1"/>
      <c r="R901" s="1"/>
      <c r="S901" s="1"/>
      <c r="T901" s="1"/>
    </row>
    <row r="902" spans="12:20" ht="15.75" customHeight="1">
      <c r="L902" s="1"/>
      <c r="M902" s="1"/>
      <c r="O902" s="1"/>
      <c r="P902" s="1"/>
      <c r="Q902" s="1"/>
      <c r="R902" s="1"/>
      <c r="S902" s="1"/>
      <c r="T902" s="1"/>
    </row>
    <row r="903" spans="12:20" ht="15.75" customHeight="1">
      <c r="L903" s="1"/>
      <c r="M903" s="1"/>
      <c r="O903" s="1"/>
      <c r="P903" s="1"/>
      <c r="Q903" s="1"/>
      <c r="R903" s="1"/>
      <c r="S903" s="1"/>
      <c r="T903" s="1"/>
    </row>
    <row r="904" spans="12:20" ht="15.75" customHeight="1">
      <c r="L904" s="1"/>
      <c r="M904" s="1"/>
      <c r="O904" s="1"/>
      <c r="P904" s="1"/>
      <c r="Q904" s="1"/>
      <c r="R904" s="1"/>
      <c r="S904" s="1"/>
      <c r="T904" s="1"/>
    </row>
    <row r="905" spans="12:20" ht="15.75" customHeight="1">
      <c r="L905" s="1"/>
      <c r="M905" s="1"/>
      <c r="O905" s="1"/>
      <c r="P905" s="1"/>
      <c r="Q905" s="1"/>
      <c r="R905" s="1"/>
      <c r="S905" s="1"/>
      <c r="T905" s="1"/>
    </row>
    <row r="906" spans="12:20" ht="15.75" customHeight="1">
      <c r="L906" s="1"/>
      <c r="M906" s="1"/>
      <c r="O906" s="1"/>
      <c r="P906" s="1"/>
      <c r="Q906" s="1"/>
      <c r="R906" s="1"/>
      <c r="S906" s="1"/>
      <c r="T906" s="1"/>
    </row>
    <row r="907" spans="12:20" ht="15.75" customHeight="1">
      <c r="L907" s="1"/>
      <c r="M907" s="1"/>
      <c r="O907" s="1"/>
      <c r="P907" s="1"/>
      <c r="Q907" s="1"/>
      <c r="R907" s="1"/>
      <c r="S907" s="1"/>
      <c r="T907" s="1"/>
    </row>
    <row r="908" spans="12:20" ht="15.75" customHeight="1">
      <c r="L908" s="1"/>
      <c r="M908" s="1"/>
      <c r="O908" s="1"/>
      <c r="P908" s="1"/>
      <c r="Q908" s="1"/>
      <c r="R908" s="1"/>
      <c r="S908" s="1"/>
      <c r="T908" s="1"/>
    </row>
    <row r="909" spans="12:20" ht="15.75" customHeight="1">
      <c r="L909" s="1"/>
      <c r="M909" s="1"/>
      <c r="O909" s="1"/>
      <c r="P909" s="1"/>
      <c r="Q909" s="1"/>
      <c r="R909" s="1"/>
      <c r="S909" s="1"/>
      <c r="T909" s="1"/>
    </row>
    <row r="910" spans="12:20" ht="15.75" customHeight="1">
      <c r="L910" s="1"/>
      <c r="M910" s="1"/>
      <c r="O910" s="1"/>
      <c r="P910" s="1"/>
      <c r="Q910" s="1"/>
      <c r="R910" s="1"/>
      <c r="S910" s="1"/>
      <c r="T910" s="1"/>
    </row>
    <row r="911" spans="12:20" ht="15.75" customHeight="1">
      <c r="L911" s="1"/>
      <c r="M911" s="1"/>
      <c r="O911" s="1"/>
      <c r="P911" s="1"/>
      <c r="Q911" s="1"/>
      <c r="R911" s="1"/>
      <c r="S911" s="1"/>
      <c r="T911" s="1"/>
    </row>
    <row r="912" spans="12:20" ht="15.75" customHeight="1">
      <c r="L912" s="1"/>
      <c r="M912" s="1"/>
      <c r="O912" s="1"/>
      <c r="P912" s="1"/>
      <c r="Q912" s="1"/>
      <c r="R912" s="1"/>
      <c r="S912" s="1"/>
      <c r="T912" s="1"/>
    </row>
    <row r="913" spans="12:20" ht="15.75" customHeight="1">
      <c r="L913" s="1"/>
      <c r="M913" s="1"/>
      <c r="O913" s="1"/>
      <c r="P913" s="1"/>
      <c r="Q913" s="1"/>
      <c r="R913" s="1"/>
      <c r="S913" s="1"/>
      <c r="T913" s="1"/>
    </row>
    <row r="914" spans="12:20" ht="15.75" customHeight="1">
      <c r="L914" s="1"/>
      <c r="M914" s="1"/>
      <c r="O914" s="1"/>
      <c r="P914" s="1"/>
      <c r="Q914" s="1"/>
      <c r="R914" s="1"/>
      <c r="S914" s="1"/>
      <c r="T914" s="1"/>
    </row>
    <row r="915" spans="12:20" ht="15.75" customHeight="1">
      <c r="L915" s="1"/>
      <c r="M915" s="1"/>
      <c r="O915" s="1"/>
      <c r="P915" s="1"/>
      <c r="Q915" s="1"/>
      <c r="R915" s="1"/>
      <c r="S915" s="1"/>
      <c r="T915" s="1"/>
    </row>
    <row r="916" spans="12:20" ht="15.75" customHeight="1">
      <c r="L916" s="1"/>
      <c r="M916" s="1"/>
      <c r="O916" s="1"/>
      <c r="P916" s="1"/>
      <c r="Q916" s="1"/>
      <c r="R916" s="1"/>
      <c r="S916" s="1"/>
      <c r="T916" s="1"/>
    </row>
    <row r="917" spans="12:20" ht="15.75" customHeight="1">
      <c r="L917" s="1"/>
      <c r="M917" s="1"/>
      <c r="O917" s="1"/>
      <c r="P917" s="1"/>
      <c r="Q917" s="1"/>
      <c r="R917" s="1"/>
      <c r="S917" s="1"/>
      <c r="T917" s="1"/>
    </row>
    <row r="918" spans="12:20" ht="15.75" customHeight="1">
      <c r="L918" s="1"/>
      <c r="M918" s="1"/>
      <c r="O918" s="1"/>
      <c r="P918" s="1"/>
      <c r="Q918" s="1"/>
      <c r="R918" s="1"/>
      <c r="S918" s="1"/>
      <c r="T918" s="1"/>
    </row>
    <row r="919" spans="12:20" ht="15.75" customHeight="1">
      <c r="L919" s="1"/>
      <c r="M919" s="1"/>
      <c r="O919" s="1"/>
      <c r="P919" s="1"/>
      <c r="Q919" s="1"/>
      <c r="R919" s="1"/>
      <c r="S919" s="1"/>
      <c r="T919" s="1"/>
    </row>
    <row r="920" spans="12:20" ht="15.75" customHeight="1">
      <c r="L920" s="1"/>
      <c r="M920" s="1"/>
      <c r="O920" s="1"/>
      <c r="P920" s="1"/>
      <c r="Q920" s="1"/>
      <c r="R920" s="1"/>
      <c r="S920" s="1"/>
      <c r="T920" s="1"/>
    </row>
    <row r="921" spans="12:20" ht="15.75" customHeight="1">
      <c r="L921" s="1"/>
      <c r="M921" s="1"/>
      <c r="O921" s="1"/>
      <c r="P921" s="1"/>
      <c r="Q921" s="1"/>
      <c r="R921" s="1"/>
      <c r="S921" s="1"/>
      <c r="T921" s="1"/>
    </row>
    <row r="922" spans="12:20" ht="15.75" customHeight="1">
      <c r="L922" s="1"/>
      <c r="M922" s="1"/>
      <c r="O922" s="1"/>
      <c r="P922" s="1"/>
      <c r="Q922" s="1"/>
      <c r="R922" s="1"/>
      <c r="S922" s="1"/>
      <c r="T922" s="1"/>
    </row>
    <row r="923" spans="12:20" ht="15.75" customHeight="1">
      <c r="L923" s="1"/>
      <c r="M923" s="1"/>
      <c r="O923" s="1"/>
      <c r="P923" s="1"/>
      <c r="Q923" s="1"/>
      <c r="R923" s="1"/>
      <c r="S923" s="1"/>
      <c r="T923" s="1"/>
    </row>
    <row r="924" spans="12:20" ht="15.75" customHeight="1">
      <c r="L924" s="1"/>
      <c r="M924" s="1"/>
      <c r="O924" s="1"/>
      <c r="P924" s="1"/>
      <c r="Q924" s="1"/>
      <c r="R924" s="1"/>
      <c r="S924" s="1"/>
      <c r="T924" s="1"/>
    </row>
    <row r="925" spans="12:20" ht="15.75" customHeight="1">
      <c r="L925" s="1"/>
      <c r="M925" s="1"/>
      <c r="O925" s="1"/>
      <c r="P925" s="1"/>
      <c r="Q925" s="1"/>
      <c r="R925" s="1"/>
      <c r="S925" s="1"/>
      <c r="T925" s="1"/>
    </row>
    <row r="926" spans="12:20" ht="15.75" customHeight="1">
      <c r="L926" s="1"/>
      <c r="M926" s="1"/>
      <c r="O926" s="1"/>
      <c r="P926" s="1"/>
      <c r="Q926" s="1"/>
      <c r="R926" s="1"/>
      <c r="S926" s="1"/>
      <c r="T926" s="1"/>
    </row>
    <row r="927" spans="12:20" ht="15.75" customHeight="1">
      <c r="L927" s="1"/>
      <c r="M927" s="1"/>
      <c r="O927" s="1"/>
      <c r="P927" s="1"/>
      <c r="Q927" s="1"/>
      <c r="R927" s="1"/>
      <c r="S927" s="1"/>
      <c r="T927" s="1"/>
    </row>
    <row r="928" spans="12:20" ht="15.75" customHeight="1">
      <c r="L928" s="1"/>
      <c r="M928" s="1"/>
      <c r="O928" s="1"/>
      <c r="P928" s="1"/>
      <c r="Q928" s="1"/>
      <c r="R928" s="1"/>
      <c r="S928" s="1"/>
      <c r="T928" s="1"/>
    </row>
    <row r="929" spans="12:20" ht="15.75" customHeight="1">
      <c r="L929" s="1"/>
      <c r="M929" s="1"/>
      <c r="O929" s="1"/>
      <c r="P929" s="1"/>
      <c r="Q929" s="1"/>
      <c r="R929" s="1"/>
      <c r="S929" s="1"/>
      <c r="T929" s="1"/>
    </row>
    <row r="930" spans="12:20" ht="15.75" customHeight="1">
      <c r="L930" s="1"/>
      <c r="M930" s="1"/>
      <c r="O930" s="1"/>
      <c r="P930" s="1"/>
      <c r="Q930" s="1"/>
      <c r="R930" s="1"/>
      <c r="S930" s="1"/>
      <c r="T930" s="1"/>
    </row>
    <row r="931" spans="12:20" ht="15.75" customHeight="1">
      <c r="L931" s="1"/>
      <c r="M931" s="1"/>
      <c r="O931" s="1"/>
      <c r="P931" s="1"/>
      <c r="Q931" s="1"/>
      <c r="R931" s="1"/>
      <c r="S931" s="1"/>
      <c r="T931" s="1"/>
    </row>
    <row r="932" spans="12:20" ht="15.75" customHeight="1">
      <c r="L932" s="1"/>
      <c r="M932" s="1"/>
      <c r="O932" s="1"/>
      <c r="P932" s="1"/>
      <c r="Q932" s="1"/>
      <c r="R932" s="1"/>
      <c r="S932" s="1"/>
      <c r="T932" s="1"/>
    </row>
    <row r="933" spans="12:20" ht="15.75" customHeight="1">
      <c r="L933" s="1"/>
      <c r="M933" s="1"/>
      <c r="O933" s="1"/>
      <c r="P933" s="1"/>
      <c r="Q933" s="1"/>
      <c r="R933" s="1"/>
      <c r="S933" s="1"/>
      <c r="T933" s="1"/>
    </row>
    <row r="934" spans="12:20" ht="15.75" customHeight="1">
      <c r="L934" s="1"/>
      <c r="M934" s="1"/>
      <c r="O934" s="1"/>
      <c r="P934" s="1"/>
      <c r="Q934" s="1"/>
      <c r="R934" s="1"/>
      <c r="S934" s="1"/>
      <c r="T934" s="1"/>
    </row>
    <row r="935" spans="12:20" ht="15.75" customHeight="1">
      <c r="L935" s="1"/>
      <c r="M935" s="1"/>
      <c r="O935" s="1"/>
      <c r="P935" s="1"/>
      <c r="Q935" s="1"/>
      <c r="R935" s="1"/>
      <c r="S935" s="1"/>
      <c r="T935" s="1"/>
    </row>
    <row r="936" spans="12:20" ht="15.75" customHeight="1">
      <c r="L936" s="1"/>
      <c r="M936" s="1"/>
      <c r="O936" s="1"/>
      <c r="P936" s="1"/>
      <c r="Q936" s="1"/>
      <c r="R936" s="1"/>
      <c r="S936" s="1"/>
      <c r="T936" s="1"/>
    </row>
    <row r="937" spans="12:20" ht="15.75" customHeight="1">
      <c r="L937" s="1"/>
      <c r="M937" s="1"/>
      <c r="O937" s="1"/>
      <c r="P937" s="1"/>
      <c r="Q937" s="1"/>
      <c r="R937" s="1"/>
      <c r="S937" s="1"/>
      <c r="T937" s="1"/>
    </row>
    <row r="938" spans="12:20" ht="15.75" customHeight="1">
      <c r="L938" s="1"/>
      <c r="M938" s="1"/>
      <c r="O938" s="1"/>
      <c r="P938" s="1"/>
      <c r="Q938" s="1"/>
      <c r="R938" s="1"/>
      <c r="S938" s="1"/>
      <c r="T938" s="1"/>
    </row>
    <row r="939" spans="12:20" ht="15.75" customHeight="1">
      <c r="L939" s="1"/>
      <c r="M939" s="1"/>
      <c r="O939" s="1"/>
      <c r="P939" s="1"/>
      <c r="Q939" s="1"/>
      <c r="R939" s="1"/>
      <c r="S939" s="1"/>
      <c r="T939" s="1"/>
    </row>
    <row r="940" spans="12:20" ht="15.75" customHeight="1">
      <c r="L940" s="1"/>
      <c r="M940" s="1"/>
      <c r="O940" s="1"/>
      <c r="P940" s="1"/>
      <c r="Q940" s="1"/>
      <c r="R940" s="1"/>
      <c r="S940" s="1"/>
      <c r="T940" s="1"/>
    </row>
    <row r="941" spans="12:20" ht="15.75" customHeight="1">
      <c r="L941" s="1"/>
      <c r="M941" s="1"/>
      <c r="O941" s="1"/>
      <c r="P941" s="1"/>
      <c r="Q941" s="1"/>
      <c r="R941" s="1"/>
      <c r="S941" s="1"/>
      <c r="T941" s="1"/>
    </row>
    <row r="942" spans="12:20" ht="15.75" customHeight="1">
      <c r="L942" s="1"/>
      <c r="M942" s="1"/>
      <c r="O942" s="1"/>
      <c r="P942" s="1"/>
      <c r="Q942" s="1"/>
      <c r="R942" s="1"/>
      <c r="S942" s="1"/>
      <c r="T942" s="1"/>
    </row>
    <row r="943" spans="12:20" ht="15.75" customHeight="1">
      <c r="L943" s="1"/>
      <c r="M943" s="1"/>
      <c r="O943" s="1"/>
      <c r="P943" s="1"/>
      <c r="Q943" s="1"/>
      <c r="R943" s="1"/>
      <c r="S943" s="1"/>
      <c r="T943" s="1"/>
    </row>
    <row r="944" spans="12:20" ht="15.75" customHeight="1">
      <c r="L944" s="1"/>
      <c r="M944" s="1"/>
      <c r="O944" s="1"/>
      <c r="P944" s="1"/>
      <c r="Q944" s="1"/>
      <c r="R944" s="1"/>
      <c r="S944" s="1"/>
      <c r="T944" s="1"/>
    </row>
    <row r="945" spans="12:20" ht="15.75" customHeight="1">
      <c r="L945" s="1"/>
      <c r="M945" s="1"/>
      <c r="O945" s="1"/>
      <c r="P945" s="1"/>
      <c r="Q945" s="1"/>
      <c r="R945" s="1"/>
      <c r="S945" s="1"/>
      <c r="T945" s="1"/>
    </row>
    <row r="946" spans="12:20" ht="15.75" customHeight="1">
      <c r="L946" s="1"/>
      <c r="M946" s="1"/>
      <c r="O946" s="1"/>
      <c r="P946" s="1"/>
      <c r="Q946" s="1"/>
      <c r="R946" s="1"/>
      <c r="S946" s="1"/>
      <c r="T946" s="1"/>
    </row>
    <row r="947" spans="12:20" ht="15.75" customHeight="1">
      <c r="L947" s="1"/>
      <c r="M947" s="1"/>
      <c r="O947" s="1"/>
      <c r="P947" s="1"/>
      <c r="Q947" s="1"/>
      <c r="R947" s="1"/>
      <c r="S947" s="1"/>
      <c r="T947" s="1"/>
    </row>
    <row r="948" spans="12:20" ht="15.75" customHeight="1">
      <c r="L948" s="1"/>
      <c r="M948" s="1"/>
      <c r="O948" s="1"/>
      <c r="P948" s="1"/>
      <c r="Q948" s="1"/>
      <c r="R948" s="1"/>
      <c r="S948" s="1"/>
      <c r="T948" s="1"/>
    </row>
    <row r="949" spans="12:20" ht="15.75" customHeight="1">
      <c r="L949" s="1"/>
      <c r="M949" s="1"/>
      <c r="O949" s="1"/>
      <c r="P949" s="1"/>
      <c r="Q949" s="1"/>
      <c r="R949" s="1"/>
      <c r="S949" s="1"/>
      <c r="T949" s="1"/>
    </row>
    <row r="950" spans="12:20" ht="15.75" customHeight="1">
      <c r="L950" s="1"/>
      <c r="M950" s="1"/>
      <c r="O950" s="1"/>
      <c r="P950" s="1"/>
      <c r="Q950" s="1"/>
      <c r="R950" s="1"/>
      <c r="S950" s="1"/>
      <c r="T950" s="1"/>
    </row>
    <row r="951" spans="12:20" ht="15.75" customHeight="1">
      <c r="L951" s="1"/>
      <c r="M951" s="1"/>
      <c r="O951" s="1"/>
      <c r="P951" s="1"/>
      <c r="Q951" s="1"/>
      <c r="R951" s="1"/>
      <c r="S951" s="1"/>
      <c r="T951" s="1"/>
    </row>
    <row r="952" spans="12:20" ht="15.75" customHeight="1">
      <c r="L952" s="1"/>
      <c r="M952" s="1"/>
      <c r="O952" s="1"/>
      <c r="P952" s="1"/>
      <c r="Q952" s="1"/>
      <c r="R952" s="1"/>
      <c r="S952" s="1"/>
      <c r="T952" s="1"/>
    </row>
    <row r="953" spans="12:20" ht="15.75" customHeight="1">
      <c r="L953" s="1"/>
      <c r="M953" s="1"/>
      <c r="O953" s="1"/>
      <c r="P953" s="1"/>
      <c r="Q953" s="1"/>
      <c r="R953" s="1"/>
      <c r="S953" s="1"/>
      <c r="T953" s="1"/>
    </row>
    <row r="954" spans="12:20" ht="15.75" customHeight="1">
      <c r="L954" s="1"/>
      <c r="M954" s="1"/>
      <c r="O954" s="1"/>
      <c r="P954" s="1"/>
      <c r="Q954" s="1"/>
      <c r="R954" s="1"/>
      <c r="S954" s="1"/>
      <c r="T954" s="1"/>
    </row>
    <row r="955" spans="12:20" ht="15.75" customHeight="1">
      <c r="L955" s="1"/>
      <c r="M955" s="1"/>
      <c r="O955" s="1"/>
      <c r="P955" s="1"/>
      <c r="Q955" s="1"/>
      <c r="R955" s="1"/>
      <c r="S955" s="1"/>
      <c r="T955" s="1"/>
    </row>
    <row r="956" spans="12:20" ht="15.75" customHeight="1">
      <c r="L956" s="1"/>
      <c r="M956" s="1"/>
      <c r="O956" s="1"/>
      <c r="P956" s="1"/>
      <c r="Q956" s="1"/>
      <c r="R956" s="1"/>
      <c r="S956" s="1"/>
      <c r="T956" s="1"/>
    </row>
    <row r="957" spans="12:20" ht="15.75" customHeight="1">
      <c r="L957" s="1"/>
      <c r="M957" s="1"/>
      <c r="O957" s="1"/>
      <c r="P957" s="1"/>
      <c r="Q957" s="1"/>
      <c r="R957" s="1"/>
      <c r="S957" s="1"/>
      <c r="T957" s="1"/>
    </row>
    <row r="958" spans="12:20" ht="15.75" customHeight="1">
      <c r="L958" s="1"/>
      <c r="M958" s="1"/>
      <c r="O958" s="1"/>
      <c r="P958" s="1"/>
      <c r="Q958" s="1"/>
      <c r="R958" s="1"/>
      <c r="S958" s="1"/>
      <c r="T958" s="1"/>
    </row>
    <row r="959" spans="12:20" ht="15.75" customHeight="1">
      <c r="L959" s="1"/>
      <c r="M959" s="1"/>
      <c r="O959" s="1"/>
      <c r="P959" s="1"/>
      <c r="Q959" s="1"/>
      <c r="R959" s="1"/>
      <c r="S959" s="1"/>
      <c r="T959" s="1"/>
    </row>
    <row r="960" spans="12:20" ht="15.75" customHeight="1">
      <c r="L960" s="1"/>
      <c r="M960" s="1"/>
      <c r="O960" s="1"/>
      <c r="P960" s="1"/>
      <c r="Q960" s="1"/>
      <c r="R960" s="1"/>
      <c r="S960" s="1"/>
      <c r="T960" s="1"/>
    </row>
    <row r="961" spans="12:20" ht="15.75" customHeight="1">
      <c r="L961" s="1"/>
      <c r="M961" s="1"/>
      <c r="O961" s="1"/>
      <c r="P961" s="1"/>
      <c r="Q961" s="1"/>
      <c r="R961" s="1"/>
      <c r="S961" s="1"/>
      <c r="T961" s="1"/>
    </row>
    <row r="962" spans="12:20" ht="15.75" customHeight="1">
      <c r="L962" s="1"/>
      <c r="M962" s="1"/>
      <c r="O962" s="1"/>
      <c r="P962" s="1"/>
      <c r="Q962" s="1"/>
      <c r="R962" s="1"/>
      <c r="S962" s="1"/>
      <c r="T962" s="1"/>
    </row>
    <row r="963" spans="12:20" ht="15.75" customHeight="1">
      <c r="L963" s="1"/>
      <c r="M963" s="1"/>
      <c r="O963" s="1"/>
      <c r="P963" s="1"/>
      <c r="Q963" s="1"/>
      <c r="R963" s="1"/>
      <c r="S963" s="1"/>
      <c r="T963" s="1"/>
    </row>
    <row r="964" spans="12:20" ht="15.75" customHeight="1">
      <c r="L964" s="1"/>
      <c r="M964" s="1"/>
      <c r="O964" s="1"/>
      <c r="P964" s="1"/>
      <c r="Q964" s="1"/>
      <c r="R964" s="1"/>
      <c r="S964" s="1"/>
      <c r="T964" s="1"/>
    </row>
    <row r="965" spans="12:20" ht="15.75" customHeight="1">
      <c r="L965" s="1"/>
      <c r="M965" s="1"/>
      <c r="O965" s="1"/>
      <c r="P965" s="1"/>
      <c r="Q965" s="1"/>
      <c r="R965" s="1"/>
      <c r="S965" s="1"/>
      <c r="T965" s="1"/>
    </row>
    <row r="966" spans="12:20" ht="15.75" customHeight="1">
      <c r="L966" s="1"/>
      <c r="M966" s="1"/>
      <c r="O966" s="1"/>
      <c r="P966" s="1"/>
      <c r="Q966" s="1"/>
      <c r="R966" s="1"/>
      <c r="S966" s="1"/>
      <c r="T966" s="1"/>
    </row>
    <row r="967" spans="12:20" ht="15.75" customHeight="1">
      <c r="L967" s="1"/>
      <c r="M967" s="1"/>
      <c r="O967" s="1"/>
      <c r="P967" s="1"/>
      <c r="Q967" s="1"/>
      <c r="R967" s="1"/>
      <c r="S967" s="1"/>
      <c r="T967" s="1"/>
    </row>
    <row r="968" spans="12:20" ht="15.75" customHeight="1">
      <c r="L968" s="1"/>
      <c r="M968" s="1"/>
      <c r="O968" s="1"/>
      <c r="P968" s="1"/>
      <c r="Q968" s="1"/>
      <c r="R968" s="1"/>
      <c r="S968" s="1"/>
      <c r="T968" s="1"/>
    </row>
    <row r="969" spans="12:20" ht="15.75" customHeight="1">
      <c r="L969" s="1"/>
      <c r="M969" s="1"/>
      <c r="O969" s="1"/>
      <c r="P969" s="1"/>
      <c r="Q969" s="1"/>
      <c r="R969" s="1"/>
      <c r="S969" s="1"/>
      <c r="T969" s="1"/>
    </row>
    <row r="970" spans="12:20" ht="15.75" customHeight="1">
      <c r="L970" s="1"/>
      <c r="M970" s="1"/>
      <c r="O970" s="1"/>
      <c r="P970" s="1"/>
      <c r="Q970" s="1"/>
      <c r="R970" s="1"/>
      <c r="S970" s="1"/>
      <c r="T970" s="1"/>
    </row>
    <row r="971" spans="12:20" ht="15.75" customHeight="1">
      <c r="L971" s="1"/>
      <c r="M971" s="1"/>
      <c r="O971" s="1"/>
      <c r="P971" s="1"/>
      <c r="Q971" s="1"/>
      <c r="R971" s="1"/>
      <c r="S971" s="1"/>
      <c r="T971" s="1"/>
    </row>
    <row r="972" spans="12:20" ht="15.75" customHeight="1">
      <c r="L972" s="1"/>
      <c r="M972" s="1"/>
      <c r="O972" s="1"/>
      <c r="P972" s="1"/>
      <c r="Q972" s="1"/>
      <c r="R972" s="1"/>
      <c r="S972" s="1"/>
      <c r="T972" s="1"/>
    </row>
    <row r="973" spans="12:20" ht="15.75" customHeight="1">
      <c r="L973" s="1"/>
      <c r="M973" s="1"/>
      <c r="O973" s="1"/>
      <c r="P973" s="1"/>
      <c r="Q973" s="1"/>
      <c r="R973" s="1"/>
      <c r="S973" s="1"/>
      <c r="T973" s="1"/>
    </row>
    <row r="974" spans="12:20" ht="15.75" customHeight="1">
      <c r="L974" s="1"/>
      <c r="M974" s="1"/>
      <c r="O974" s="1"/>
      <c r="P974" s="1"/>
      <c r="Q974" s="1"/>
      <c r="R974" s="1"/>
      <c r="S974" s="1"/>
      <c r="T974" s="1"/>
    </row>
    <row r="975" spans="12:20" ht="15.75" customHeight="1">
      <c r="L975" s="1"/>
      <c r="M975" s="1"/>
      <c r="O975" s="1"/>
      <c r="P975" s="1"/>
      <c r="Q975" s="1"/>
      <c r="R975" s="1"/>
      <c r="S975" s="1"/>
      <c r="T975" s="1"/>
    </row>
    <row r="976" spans="12:20" ht="15.75" customHeight="1">
      <c r="L976" s="1"/>
      <c r="M976" s="1"/>
      <c r="O976" s="1"/>
      <c r="P976" s="1"/>
      <c r="Q976" s="1"/>
      <c r="R976" s="1"/>
      <c r="S976" s="1"/>
      <c r="T976" s="1"/>
    </row>
    <row r="977" spans="12:20" ht="15.75" customHeight="1">
      <c r="L977" s="1"/>
      <c r="M977" s="1"/>
      <c r="O977" s="1"/>
      <c r="P977" s="1"/>
      <c r="Q977" s="1"/>
      <c r="R977" s="1"/>
      <c r="S977" s="1"/>
      <c r="T977" s="1"/>
    </row>
    <row r="978" spans="12:20" ht="15.75" customHeight="1">
      <c r="L978" s="1"/>
      <c r="M978" s="1"/>
      <c r="O978" s="1"/>
      <c r="P978" s="1"/>
      <c r="Q978" s="1"/>
      <c r="R978" s="1"/>
      <c r="S978" s="1"/>
      <c r="T978" s="1"/>
    </row>
    <row r="979" spans="12:20" ht="15.75" customHeight="1">
      <c r="L979" s="1"/>
      <c r="M979" s="1"/>
      <c r="O979" s="1"/>
      <c r="P979" s="1"/>
      <c r="Q979" s="1"/>
      <c r="R979" s="1"/>
      <c r="S979" s="1"/>
      <c r="T979" s="1"/>
    </row>
    <row r="980" spans="12:20" ht="15.75" customHeight="1">
      <c r="L980" s="1"/>
      <c r="M980" s="1"/>
      <c r="O980" s="1"/>
      <c r="P980" s="1"/>
      <c r="Q980" s="1"/>
      <c r="R980" s="1"/>
      <c r="S980" s="1"/>
      <c r="T980" s="1"/>
    </row>
    <row r="981" spans="12:20" ht="15.75" customHeight="1">
      <c r="L981" s="1"/>
      <c r="M981" s="1"/>
      <c r="O981" s="1"/>
      <c r="P981" s="1"/>
      <c r="Q981" s="1"/>
      <c r="R981" s="1"/>
      <c r="S981" s="1"/>
      <c r="T981" s="1"/>
    </row>
    <row r="982" spans="12:20" ht="15.75" customHeight="1">
      <c r="L982" s="1"/>
      <c r="M982" s="1"/>
      <c r="O982" s="1"/>
      <c r="P982" s="1"/>
      <c r="Q982" s="1"/>
      <c r="R982" s="1"/>
      <c r="S982" s="1"/>
      <c r="T982" s="1"/>
    </row>
    <row r="983" spans="12:20" ht="15.75" customHeight="1">
      <c r="L983" s="1"/>
      <c r="M983" s="1"/>
      <c r="O983" s="1"/>
      <c r="P983" s="1"/>
      <c r="Q983" s="1"/>
      <c r="R983" s="1"/>
      <c r="S983" s="1"/>
      <c r="T983" s="1"/>
    </row>
    <row r="984" spans="12:20" ht="15.75" customHeight="1">
      <c r="L984" s="1"/>
      <c r="M984" s="1"/>
      <c r="O984" s="1"/>
      <c r="P984" s="1"/>
      <c r="Q984" s="1"/>
      <c r="R984" s="1"/>
      <c r="S984" s="1"/>
      <c r="T984" s="1"/>
    </row>
    <row r="985" spans="12:20" ht="15.75" customHeight="1">
      <c r="L985" s="1"/>
      <c r="M985" s="1"/>
      <c r="O985" s="1"/>
      <c r="P985" s="1"/>
      <c r="Q985" s="1"/>
      <c r="R985" s="1"/>
      <c r="S985" s="1"/>
      <c r="T985" s="1"/>
    </row>
    <row r="986" spans="12:20" ht="15.75" customHeight="1">
      <c r="L986" s="1"/>
      <c r="M986" s="1"/>
      <c r="O986" s="1"/>
      <c r="P986" s="1"/>
      <c r="Q986" s="1"/>
      <c r="R986" s="1"/>
      <c r="S986" s="1"/>
      <c r="T986" s="1"/>
    </row>
    <row r="987" spans="12:20" ht="15.75" customHeight="1">
      <c r="L987" s="1"/>
      <c r="M987" s="1"/>
      <c r="O987" s="1"/>
      <c r="P987" s="1"/>
      <c r="Q987" s="1"/>
      <c r="R987" s="1"/>
      <c r="S987" s="1"/>
      <c r="T987" s="1"/>
    </row>
    <row r="988" spans="12:20" ht="15.75" customHeight="1">
      <c r="L988" s="1"/>
      <c r="M988" s="1"/>
      <c r="O988" s="1"/>
      <c r="P988" s="1"/>
      <c r="Q988" s="1"/>
      <c r="R988" s="1"/>
      <c r="S988" s="1"/>
      <c r="T988" s="1"/>
    </row>
    <row r="989" spans="12:20" ht="15.75" customHeight="1">
      <c r="L989" s="1"/>
      <c r="M989" s="1"/>
      <c r="O989" s="1"/>
      <c r="P989" s="1"/>
      <c r="Q989" s="1"/>
      <c r="R989" s="1"/>
      <c r="S989" s="1"/>
      <c r="T989" s="1"/>
    </row>
    <row r="990" spans="12:20" ht="15.75" customHeight="1">
      <c r="L990" s="1"/>
      <c r="M990" s="1"/>
      <c r="O990" s="1"/>
      <c r="P990" s="1"/>
      <c r="Q990" s="1"/>
      <c r="R990" s="1"/>
      <c r="S990" s="1"/>
      <c r="T990" s="1"/>
    </row>
    <row r="991" spans="12:20" ht="15.75" customHeight="1">
      <c r="L991" s="1"/>
      <c r="M991" s="1"/>
      <c r="O991" s="1"/>
      <c r="P991" s="1"/>
      <c r="Q991" s="1"/>
      <c r="R991" s="1"/>
      <c r="S991" s="1"/>
      <c r="T991" s="1"/>
    </row>
    <row r="992" spans="12:20" ht="15.75" customHeight="1">
      <c r="L992" s="1"/>
      <c r="M992" s="1"/>
      <c r="O992" s="1"/>
      <c r="P992" s="1"/>
      <c r="Q992" s="1"/>
      <c r="R992" s="1"/>
      <c r="S992" s="1"/>
      <c r="T992" s="1"/>
    </row>
    <row r="993" spans="12:20" ht="15.75" customHeight="1">
      <c r="L993" s="1"/>
      <c r="M993" s="1"/>
      <c r="O993" s="1"/>
      <c r="P993" s="1"/>
      <c r="Q993" s="1"/>
      <c r="R993" s="1"/>
      <c r="S993" s="1"/>
      <c r="T993" s="1"/>
    </row>
    <row r="994" spans="12:20" ht="15.75" customHeight="1">
      <c r="L994" s="1"/>
      <c r="M994" s="1"/>
      <c r="O994" s="1"/>
      <c r="P994" s="1"/>
      <c r="Q994" s="1"/>
      <c r="R994" s="1"/>
      <c r="S994" s="1"/>
      <c r="T994" s="1"/>
    </row>
    <row r="995" spans="12:20" ht="15.75" customHeight="1">
      <c r="L995" s="1"/>
      <c r="M995" s="1"/>
      <c r="O995" s="1"/>
      <c r="P995" s="1"/>
      <c r="Q995" s="1"/>
      <c r="R995" s="1"/>
      <c r="S995" s="1"/>
      <c r="T995" s="1"/>
    </row>
    <row r="996" spans="12:20" ht="15.75" customHeight="1">
      <c r="L996" s="1"/>
      <c r="M996" s="1"/>
      <c r="O996" s="1"/>
      <c r="P996" s="1"/>
      <c r="Q996" s="1"/>
      <c r="R996" s="1"/>
      <c r="S996" s="1"/>
      <c r="T996" s="1"/>
    </row>
    <row r="997" spans="12:20" ht="15.75" customHeight="1">
      <c r="L997" s="1"/>
      <c r="M997" s="1"/>
      <c r="O997" s="1"/>
      <c r="P997" s="1"/>
      <c r="Q997" s="1"/>
      <c r="R997" s="1"/>
      <c r="S997" s="1"/>
      <c r="T997" s="1"/>
    </row>
    <row r="998" spans="12:20" ht="15.75" customHeight="1">
      <c r="L998" s="1"/>
      <c r="M998" s="1"/>
      <c r="O998" s="1"/>
      <c r="P998" s="1"/>
      <c r="Q998" s="1"/>
      <c r="R998" s="1"/>
      <c r="S998" s="1"/>
      <c r="T998" s="1"/>
    </row>
    <row r="999" spans="12:20" ht="15.75" customHeight="1">
      <c r="L999" s="1"/>
      <c r="M999" s="1"/>
      <c r="O999" s="1"/>
      <c r="P999" s="1"/>
      <c r="Q999" s="1"/>
      <c r="R999" s="1"/>
      <c r="S999" s="1"/>
      <c r="T999" s="1"/>
    </row>
    <row r="1000" spans="12:20" ht="15.75" customHeight="1">
      <c r="L1000" s="1"/>
      <c r="M1000" s="1"/>
      <c r="O1000" s="1"/>
      <c r="P1000" s="1"/>
      <c r="Q1000" s="1"/>
      <c r="R1000" s="1"/>
      <c r="S1000" s="1"/>
      <c r="T1000" s="1"/>
    </row>
  </sheetData>
  <mergeCells count="12">
    <mergeCell ref="E5:J5"/>
    <mergeCell ref="B8:B11"/>
    <mergeCell ref="B2:C2"/>
    <mergeCell ref="E2:J2"/>
    <mergeCell ref="B3:C3"/>
    <mergeCell ref="E3:J3"/>
    <mergeCell ref="E4:J4"/>
    <mergeCell ref="C8:C11"/>
    <mergeCell ref="D8:D11"/>
    <mergeCell ref="B74:D74"/>
    <mergeCell ref="E8:E11"/>
    <mergeCell ref="F8:F11"/>
  </mergeCells>
  <pageMargins left="0.7" right="0.7" top="0.75" bottom="0.75" header="0" footer="0"/>
  <pageSetup orientation="landscape"/>
  <ignoredErrors>
    <ignoredError sqref="E15:F70" formula="1"/>
    <ignoredError sqref="B15:D70" numberStoredAsText="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R1000"/>
  <sheetViews>
    <sheetView workbookViewId="0">
      <selection activeCell="H14" sqref="H14"/>
    </sheetView>
  </sheetViews>
  <sheetFormatPr baseColWidth="10" defaultColWidth="14.42578125" defaultRowHeight="15" customHeight="1"/>
  <cols>
    <col min="1" max="1" width="3" customWidth="1"/>
    <col min="2" max="2" width="4.28515625" customWidth="1"/>
    <col min="3" max="4" width="4.7109375" customWidth="1"/>
    <col min="5" max="5" width="67.140625" customWidth="1"/>
    <col min="6" max="6" width="15.7109375" customWidth="1"/>
    <col min="7" max="7" width="13.7109375" customWidth="1"/>
    <col min="8" max="8" width="15.7109375" customWidth="1"/>
    <col min="9" max="9" width="13.140625" customWidth="1"/>
    <col min="10" max="10" width="5" customWidth="1"/>
    <col min="11" max="14" width="10" customWidth="1"/>
  </cols>
  <sheetData>
    <row r="1" spans="1:18">
      <c r="A1" s="1"/>
      <c r="B1" s="1"/>
      <c r="C1" s="1"/>
      <c r="D1" s="1"/>
      <c r="E1" s="1"/>
      <c r="F1" s="1"/>
      <c r="G1" s="104"/>
      <c r="H1" s="1"/>
      <c r="I1" s="1"/>
      <c r="J1" s="14"/>
    </row>
    <row r="2" spans="1:18">
      <c r="A2" s="1"/>
      <c r="B2" s="313"/>
      <c r="C2" s="314"/>
      <c r="D2" s="1"/>
      <c r="E2" s="315" t="s">
        <v>0</v>
      </c>
      <c r="F2" s="314"/>
      <c r="G2" s="314"/>
      <c r="H2" s="1"/>
      <c r="I2" s="4"/>
      <c r="J2" s="14"/>
    </row>
    <row r="3" spans="1:18">
      <c r="A3" s="1"/>
      <c r="B3" s="313"/>
      <c r="C3" s="314"/>
      <c r="D3" s="1"/>
      <c r="E3" s="316" t="s">
        <v>106</v>
      </c>
      <c r="F3" s="314"/>
      <c r="G3" s="314"/>
      <c r="H3" s="3"/>
      <c r="I3" s="4"/>
      <c r="J3" s="14"/>
    </row>
    <row r="4" spans="1:18">
      <c r="A4" s="1"/>
      <c r="B4" s="1"/>
      <c r="C4" s="1"/>
      <c r="D4" s="1"/>
      <c r="E4" s="316" t="s">
        <v>2</v>
      </c>
      <c r="F4" s="314"/>
      <c r="G4" s="314"/>
      <c r="H4" s="49"/>
      <c r="I4" s="1"/>
      <c r="J4" s="14"/>
    </row>
    <row r="5" spans="1:18">
      <c r="A5" s="1"/>
      <c r="B5" s="1"/>
      <c r="C5" s="6"/>
      <c r="D5" s="6"/>
      <c r="E5" s="315" t="s">
        <v>357</v>
      </c>
      <c r="F5" s="314"/>
      <c r="G5" s="314"/>
      <c r="H5" s="314"/>
      <c r="I5" s="1"/>
      <c r="J5" s="14"/>
    </row>
    <row r="6" spans="1:18" ht="15.75" customHeight="1">
      <c r="A6" s="1"/>
      <c r="B6" s="1"/>
      <c r="C6" s="1"/>
      <c r="D6" s="1"/>
      <c r="E6" s="1"/>
      <c r="F6" s="1"/>
      <c r="G6" s="3">
        <f t="shared" ref="G6:H6" si="0">+G8-G14</f>
        <v>0</v>
      </c>
      <c r="H6" s="3">
        <f t="shared" si="0"/>
        <v>0</v>
      </c>
      <c r="I6" s="1"/>
      <c r="J6" s="14"/>
    </row>
    <row r="7" spans="1:18" ht="15" customHeight="1">
      <c r="A7" s="1"/>
      <c r="B7" s="35" t="s">
        <v>4</v>
      </c>
      <c r="C7" s="35" t="s">
        <v>107</v>
      </c>
      <c r="D7" s="35" t="s">
        <v>5</v>
      </c>
      <c r="E7" s="223" t="s">
        <v>6</v>
      </c>
      <c r="F7" s="267" t="s">
        <v>7</v>
      </c>
      <c r="G7" s="268" t="s">
        <v>8</v>
      </c>
      <c r="H7" s="269" t="s">
        <v>9</v>
      </c>
      <c r="I7" s="270" t="s">
        <v>10</v>
      </c>
      <c r="J7" s="14"/>
    </row>
    <row r="8" spans="1:18" ht="15" customHeight="1">
      <c r="A8" s="1"/>
      <c r="B8" s="135"/>
      <c r="C8" s="135"/>
      <c r="D8" s="135"/>
      <c r="E8" s="224" t="s">
        <v>11</v>
      </c>
      <c r="F8" s="271">
        <f>+F11+F9</f>
        <v>113525861</v>
      </c>
      <c r="G8" s="19">
        <f>+G11+G9+G13</f>
        <v>-84061469</v>
      </c>
      <c r="H8" s="144">
        <f>+F8+G8</f>
        <v>29464392</v>
      </c>
      <c r="I8" s="272">
        <f t="shared" ref="I8:I71" si="1">IFERROR(H8/F8-1,"0.00%")</f>
        <v>-0.74046096862458499</v>
      </c>
      <c r="J8" s="46"/>
    </row>
    <row r="9" spans="1:18" ht="15" customHeight="1">
      <c r="A9" s="14"/>
      <c r="B9" s="422" t="s">
        <v>25</v>
      </c>
      <c r="C9" s="354"/>
      <c r="D9" s="354"/>
      <c r="E9" s="354" t="s">
        <v>26</v>
      </c>
      <c r="F9" s="374">
        <f t="shared" ref="F9:G9" si="2">F10</f>
        <v>0</v>
      </c>
      <c r="G9" s="374">
        <f t="shared" si="2"/>
        <v>0</v>
      </c>
      <c r="H9" s="423">
        <f t="shared" ref="H9:H10" si="3">F9+G9</f>
        <v>0</v>
      </c>
      <c r="I9" s="424" t="str">
        <f t="shared" si="1"/>
        <v>0.00%</v>
      </c>
      <c r="J9" s="273"/>
      <c r="K9" s="14"/>
      <c r="L9" s="14"/>
      <c r="M9" s="14"/>
      <c r="N9" s="14"/>
    </row>
    <row r="10" spans="1:18" ht="15" customHeight="1">
      <c r="A10" s="14"/>
      <c r="B10" s="354"/>
      <c r="C10" s="425" t="s">
        <v>85</v>
      </c>
      <c r="D10" s="354"/>
      <c r="E10" s="356" t="s">
        <v>26</v>
      </c>
      <c r="F10" s="426"/>
      <c r="G10" s="374"/>
      <c r="H10" s="427">
        <f t="shared" si="3"/>
        <v>0</v>
      </c>
      <c r="I10" s="411" t="str">
        <f t="shared" si="1"/>
        <v>0.00%</v>
      </c>
      <c r="J10" s="273"/>
      <c r="K10" s="14"/>
      <c r="L10" s="14"/>
      <c r="M10" s="14"/>
      <c r="N10" s="14"/>
    </row>
    <row r="11" spans="1:18" ht="15" customHeight="1">
      <c r="A11" s="14"/>
      <c r="B11" s="354" t="s">
        <v>33</v>
      </c>
      <c r="C11" s="354" t="s">
        <v>13</v>
      </c>
      <c r="D11" s="354" t="s">
        <v>14</v>
      </c>
      <c r="E11" s="354" t="s">
        <v>34</v>
      </c>
      <c r="F11" s="374">
        <f t="shared" ref="F11:G11" si="4">+F12</f>
        <v>113525861</v>
      </c>
      <c r="G11" s="374">
        <f t="shared" si="4"/>
        <v>-84061469</v>
      </c>
      <c r="H11" s="423">
        <f t="shared" ref="H11:H71" si="5">+F11+G11</f>
        <v>29464392</v>
      </c>
      <c r="I11" s="411">
        <f t="shared" si="1"/>
        <v>-0.74046096862458499</v>
      </c>
      <c r="J11" s="273"/>
      <c r="K11" s="14"/>
      <c r="L11" s="14"/>
      <c r="M11" s="14"/>
      <c r="N11" s="14"/>
    </row>
    <row r="12" spans="1:18" ht="15" customHeight="1">
      <c r="A12" s="1"/>
      <c r="B12" s="356" t="s">
        <v>20</v>
      </c>
      <c r="C12" s="356" t="s">
        <v>27</v>
      </c>
      <c r="D12" s="356" t="s">
        <v>14</v>
      </c>
      <c r="E12" s="356" t="s">
        <v>35</v>
      </c>
      <c r="F12" s="339">
        <v>113525861</v>
      </c>
      <c r="G12" s="339">
        <f>+'Decretos 050505'!F16</f>
        <v>-84061469</v>
      </c>
      <c r="H12" s="427">
        <f t="shared" si="5"/>
        <v>29464392</v>
      </c>
      <c r="I12" s="392">
        <f t="shared" si="1"/>
        <v>-0.74046096862458499</v>
      </c>
      <c r="J12" s="273"/>
    </row>
    <row r="13" spans="1:18" ht="15" customHeight="1">
      <c r="A13" s="1"/>
      <c r="B13" s="354" t="s">
        <v>46</v>
      </c>
      <c r="C13" s="356"/>
      <c r="D13" s="356"/>
      <c r="E13" s="354" t="s">
        <v>358</v>
      </c>
      <c r="F13" s="339">
        <v>0</v>
      </c>
      <c r="G13" s="374"/>
      <c r="H13" s="423">
        <f t="shared" si="5"/>
        <v>0</v>
      </c>
      <c r="I13" s="428" t="str">
        <f t="shared" si="1"/>
        <v>0.00%</v>
      </c>
      <c r="J13" s="273"/>
      <c r="K13" s="1"/>
      <c r="L13" s="1"/>
      <c r="M13" s="1"/>
      <c r="N13" s="1"/>
      <c r="O13" s="1"/>
      <c r="P13" s="1"/>
      <c r="Q13" s="1"/>
      <c r="R13" s="1"/>
    </row>
    <row r="14" spans="1:18" ht="15" customHeight="1">
      <c r="A14" s="1"/>
      <c r="B14" s="390"/>
      <c r="C14" s="390"/>
      <c r="D14" s="390"/>
      <c r="E14" s="429" t="s">
        <v>48</v>
      </c>
      <c r="F14" s="372">
        <f>+F43+F15+F71</f>
        <v>113525861</v>
      </c>
      <c r="G14" s="372">
        <f>+G43+G15+G71+G41</f>
        <v>-84061469</v>
      </c>
      <c r="H14" s="372">
        <f t="shared" si="5"/>
        <v>29464392</v>
      </c>
      <c r="I14" s="333">
        <f t="shared" si="1"/>
        <v>-0.74046096862458499</v>
      </c>
      <c r="J14" s="46"/>
    </row>
    <row r="15" spans="1:18" ht="15" hidden="1" customHeight="1">
      <c r="A15" s="1"/>
      <c r="B15" s="390" t="s">
        <v>55</v>
      </c>
      <c r="C15" s="390" t="s">
        <v>13</v>
      </c>
      <c r="D15" s="390" t="s">
        <v>14</v>
      </c>
      <c r="E15" s="390" t="s">
        <v>15</v>
      </c>
      <c r="F15" s="372">
        <f t="shared" ref="F15:G15" si="6">+F16</f>
        <v>0</v>
      </c>
      <c r="G15" s="430">
        <f t="shared" si="6"/>
        <v>0</v>
      </c>
      <c r="H15" s="372">
        <f t="shared" si="5"/>
        <v>0</v>
      </c>
      <c r="I15" s="431" t="str">
        <f t="shared" si="1"/>
        <v>0.00%</v>
      </c>
      <c r="J15" s="273"/>
      <c r="K15" s="1"/>
      <c r="L15" s="1"/>
      <c r="M15" s="1"/>
      <c r="N15" s="1"/>
    </row>
    <row r="16" spans="1:18" ht="15" hidden="1" customHeight="1">
      <c r="A16" s="1"/>
      <c r="B16" s="356"/>
      <c r="C16" s="354" t="s">
        <v>29</v>
      </c>
      <c r="D16" s="354" t="s">
        <v>14</v>
      </c>
      <c r="E16" s="354" t="s">
        <v>262</v>
      </c>
      <c r="F16" s="374">
        <f>SUM(F18:F40)</f>
        <v>0</v>
      </c>
      <c r="G16" s="427"/>
      <c r="H16" s="374">
        <f t="shared" si="5"/>
        <v>0</v>
      </c>
      <c r="I16" s="432" t="str">
        <f t="shared" si="1"/>
        <v>0.00%</v>
      </c>
      <c r="J16" s="273"/>
      <c r="K16" s="1"/>
      <c r="L16" s="1"/>
      <c r="M16" s="1"/>
      <c r="N16" s="1"/>
    </row>
    <row r="17" spans="1:18" ht="15" hidden="1" customHeight="1">
      <c r="A17" s="1"/>
      <c r="B17" s="356"/>
      <c r="C17" s="354"/>
      <c r="D17" s="356" t="s">
        <v>263</v>
      </c>
      <c r="E17" s="356" t="s">
        <v>264</v>
      </c>
      <c r="F17" s="339">
        <v>0</v>
      </c>
      <c r="G17" s="427">
        <f>+'Decretos 050505'!F29</f>
        <v>0</v>
      </c>
      <c r="H17" s="339">
        <f t="shared" si="5"/>
        <v>0</v>
      </c>
      <c r="I17" s="432" t="str">
        <f t="shared" si="1"/>
        <v>0.00%</v>
      </c>
      <c r="J17" s="273"/>
      <c r="K17" s="1"/>
      <c r="L17" s="1"/>
      <c r="M17" s="1"/>
      <c r="N17" s="1"/>
      <c r="O17" s="1"/>
      <c r="P17" s="1"/>
      <c r="Q17" s="1"/>
      <c r="R17" s="1"/>
    </row>
    <row r="18" spans="1:18" ht="15" hidden="1" customHeight="1">
      <c r="A18" s="1"/>
      <c r="B18" s="356"/>
      <c r="C18" s="356"/>
      <c r="D18" s="356" t="s">
        <v>359</v>
      </c>
      <c r="E18" s="356" t="s">
        <v>343</v>
      </c>
      <c r="F18" s="339">
        <v>0</v>
      </c>
      <c r="G18" s="427">
        <f>+'Decretos 050505'!F30</f>
        <v>0</v>
      </c>
      <c r="H18" s="339">
        <f t="shared" si="5"/>
        <v>0</v>
      </c>
      <c r="I18" s="433" t="str">
        <f t="shared" si="1"/>
        <v>0.00%</v>
      </c>
      <c r="J18" s="273"/>
      <c r="K18" s="1"/>
      <c r="L18" s="1"/>
      <c r="M18" s="1"/>
      <c r="N18" s="1"/>
    </row>
    <row r="19" spans="1:18" ht="15" hidden="1" customHeight="1">
      <c r="A19" s="1"/>
      <c r="B19" s="356"/>
      <c r="C19" s="356"/>
      <c r="D19" s="356" t="s">
        <v>79</v>
      </c>
      <c r="E19" s="356" t="s">
        <v>360</v>
      </c>
      <c r="F19" s="339">
        <v>0</v>
      </c>
      <c r="G19" s="427">
        <f>+'Decretos 050505'!F31</f>
        <v>0</v>
      </c>
      <c r="H19" s="339">
        <f t="shared" si="5"/>
        <v>0</v>
      </c>
      <c r="I19" s="433" t="str">
        <f t="shared" si="1"/>
        <v>0.00%</v>
      </c>
      <c r="J19" s="273"/>
      <c r="K19" s="1"/>
      <c r="L19" s="1"/>
      <c r="M19" s="1"/>
      <c r="N19" s="1"/>
    </row>
    <row r="20" spans="1:18" ht="15" hidden="1" customHeight="1">
      <c r="A20" s="1"/>
      <c r="B20" s="356"/>
      <c r="C20" s="356"/>
      <c r="D20" s="356" t="s">
        <v>361</v>
      </c>
      <c r="E20" s="356" t="s">
        <v>362</v>
      </c>
      <c r="F20" s="339">
        <v>0</v>
      </c>
      <c r="G20" s="427">
        <f>+'Decretos 050505'!F32</f>
        <v>0</v>
      </c>
      <c r="H20" s="339">
        <f t="shared" si="5"/>
        <v>0</v>
      </c>
      <c r="I20" s="433" t="str">
        <f t="shared" si="1"/>
        <v>0.00%</v>
      </c>
      <c r="J20" s="273"/>
      <c r="K20" s="1"/>
      <c r="L20" s="1"/>
      <c r="M20" s="1"/>
      <c r="N20" s="1"/>
    </row>
    <row r="21" spans="1:18" ht="15" hidden="1" customHeight="1">
      <c r="A21" s="1"/>
      <c r="B21" s="356"/>
      <c r="C21" s="356"/>
      <c r="D21" s="356" t="s">
        <v>363</v>
      </c>
      <c r="E21" s="356" t="s">
        <v>364</v>
      </c>
      <c r="F21" s="339">
        <v>0</v>
      </c>
      <c r="G21" s="427">
        <f>+'Decretos 050505'!F33</f>
        <v>0</v>
      </c>
      <c r="H21" s="339">
        <f t="shared" si="5"/>
        <v>0</v>
      </c>
      <c r="I21" s="433" t="str">
        <f t="shared" si="1"/>
        <v>0.00%</v>
      </c>
      <c r="J21" s="46"/>
      <c r="K21" s="1"/>
      <c r="L21" s="1"/>
      <c r="M21" s="1"/>
      <c r="N21" s="1"/>
    </row>
    <row r="22" spans="1:18" ht="15" hidden="1" customHeight="1">
      <c r="A22" s="1"/>
      <c r="B22" s="356"/>
      <c r="C22" s="356"/>
      <c r="D22" s="356" t="s">
        <v>365</v>
      </c>
      <c r="E22" s="356" t="s">
        <v>366</v>
      </c>
      <c r="F22" s="339">
        <v>0</v>
      </c>
      <c r="G22" s="427">
        <f>+'Decretos 050505'!F34</f>
        <v>0</v>
      </c>
      <c r="H22" s="339">
        <f t="shared" si="5"/>
        <v>0</v>
      </c>
      <c r="I22" s="433" t="str">
        <f t="shared" si="1"/>
        <v>0.00%</v>
      </c>
      <c r="J22" s="273"/>
      <c r="K22" s="1"/>
      <c r="L22" s="1"/>
      <c r="M22" s="1"/>
      <c r="N22" s="1"/>
    </row>
    <row r="23" spans="1:18" ht="15" hidden="1" customHeight="1">
      <c r="A23" s="1"/>
      <c r="B23" s="356"/>
      <c r="C23" s="356"/>
      <c r="D23" s="356" t="s">
        <v>367</v>
      </c>
      <c r="E23" s="356" t="s">
        <v>368</v>
      </c>
      <c r="F23" s="339">
        <v>0</v>
      </c>
      <c r="G23" s="427">
        <f>+'Decretos 050505'!F35</f>
        <v>0</v>
      </c>
      <c r="H23" s="339">
        <f t="shared" si="5"/>
        <v>0</v>
      </c>
      <c r="I23" s="433" t="str">
        <f t="shared" si="1"/>
        <v>0.00%</v>
      </c>
      <c r="J23" s="273"/>
      <c r="K23" s="1"/>
      <c r="L23" s="1"/>
      <c r="M23" s="1"/>
      <c r="N23" s="1"/>
    </row>
    <row r="24" spans="1:18" ht="15" hidden="1" customHeight="1">
      <c r="A24" s="1"/>
      <c r="B24" s="356"/>
      <c r="C24" s="356"/>
      <c r="D24" s="356" t="s">
        <v>369</v>
      </c>
      <c r="E24" s="356" t="s">
        <v>370</v>
      </c>
      <c r="F24" s="339">
        <v>0</v>
      </c>
      <c r="G24" s="427">
        <f>+'Decretos 050505'!F36</f>
        <v>0</v>
      </c>
      <c r="H24" s="339">
        <f t="shared" si="5"/>
        <v>0</v>
      </c>
      <c r="I24" s="433" t="str">
        <f t="shared" si="1"/>
        <v>0.00%</v>
      </c>
      <c r="J24" s="273"/>
      <c r="K24" s="1"/>
      <c r="L24" s="1"/>
      <c r="M24" s="1"/>
      <c r="N24" s="1"/>
    </row>
    <row r="25" spans="1:18" ht="15" hidden="1" customHeight="1">
      <c r="A25" s="1"/>
      <c r="B25" s="356"/>
      <c r="C25" s="356"/>
      <c r="D25" s="356" t="s">
        <v>192</v>
      </c>
      <c r="E25" s="356" t="s">
        <v>371</v>
      </c>
      <c r="F25" s="339">
        <v>0</v>
      </c>
      <c r="G25" s="427">
        <f>+'Decretos 050505'!F37</f>
        <v>0</v>
      </c>
      <c r="H25" s="339">
        <f t="shared" si="5"/>
        <v>0</v>
      </c>
      <c r="I25" s="433" t="str">
        <f t="shared" si="1"/>
        <v>0.00%</v>
      </c>
      <c r="J25" s="46"/>
      <c r="K25" s="1"/>
      <c r="L25" s="1"/>
      <c r="M25" s="1"/>
      <c r="N25" s="1"/>
    </row>
    <row r="26" spans="1:18" ht="15" hidden="1" customHeight="1">
      <c r="A26" s="1"/>
      <c r="B26" s="356"/>
      <c r="C26" s="356"/>
      <c r="D26" s="356" t="s">
        <v>194</v>
      </c>
      <c r="E26" s="356" t="s">
        <v>372</v>
      </c>
      <c r="F26" s="339">
        <v>0</v>
      </c>
      <c r="G26" s="427">
        <f>+'Decretos 050505'!F38</f>
        <v>0</v>
      </c>
      <c r="H26" s="339">
        <f t="shared" si="5"/>
        <v>0</v>
      </c>
      <c r="I26" s="433" t="str">
        <f t="shared" si="1"/>
        <v>0.00%</v>
      </c>
      <c r="J26" s="273"/>
      <c r="K26" s="1"/>
      <c r="L26" s="1"/>
      <c r="M26" s="1"/>
      <c r="N26" s="1"/>
    </row>
    <row r="27" spans="1:18" ht="15" hidden="1" customHeight="1">
      <c r="A27" s="1"/>
      <c r="B27" s="356"/>
      <c r="C27" s="356"/>
      <c r="D27" s="356" t="s">
        <v>373</v>
      </c>
      <c r="E27" s="356" t="s">
        <v>374</v>
      </c>
      <c r="F27" s="339">
        <v>0</v>
      </c>
      <c r="G27" s="427">
        <f>+'Decretos 050505'!F39</f>
        <v>0</v>
      </c>
      <c r="H27" s="339">
        <f t="shared" si="5"/>
        <v>0</v>
      </c>
      <c r="I27" s="433" t="str">
        <f t="shared" si="1"/>
        <v>0.00%</v>
      </c>
      <c r="J27" s="273"/>
      <c r="K27" s="1"/>
      <c r="L27" s="1"/>
      <c r="M27" s="1"/>
      <c r="N27" s="1"/>
    </row>
    <row r="28" spans="1:18" ht="15" hidden="1" customHeight="1">
      <c r="A28" s="1"/>
      <c r="B28" s="356"/>
      <c r="C28" s="356"/>
      <c r="D28" s="356" t="s">
        <v>375</v>
      </c>
      <c r="E28" s="356" t="s">
        <v>376</v>
      </c>
      <c r="F28" s="339">
        <v>0</v>
      </c>
      <c r="G28" s="427">
        <f>+'Decretos 050505'!F40</f>
        <v>0</v>
      </c>
      <c r="H28" s="339">
        <f t="shared" si="5"/>
        <v>0</v>
      </c>
      <c r="I28" s="433" t="str">
        <f t="shared" si="1"/>
        <v>0.00%</v>
      </c>
      <c r="J28" s="273"/>
      <c r="K28" s="1"/>
      <c r="L28" s="1"/>
      <c r="M28" s="1"/>
      <c r="N28" s="1"/>
    </row>
    <row r="29" spans="1:18" ht="15.75" hidden="1" customHeight="1">
      <c r="A29" s="1"/>
      <c r="B29" s="356"/>
      <c r="C29" s="356"/>
      <c r="D29" s="356" t="s">
        <v>377</v>
      </c>
      <c r="E29" s="356" t="s">
        <v>378</v>
      </c>
      <c r="F29" s="339">
        <v>0</v>
      </c>
      <c r="G29" s="427">
        <f>+'Decretos 050505'!F41</f>
        <v>0</v>
      </c>
      <c r="H29" s="339">
        <f t="shared" si="5"/>
        <v>0</v>
      </c>
      <c r="I29" s="433" t="str">
        <f t="shared" si="1"/>
        <v>0.00%</v>
      </c>
      <c r="J29" s="273"/>
      <c r="K29" s="1"/>
      <c r="L29" s="1"/>
      <c r="M29" s="1"/>
      <c r="N29" s="1"/>
    </row>
    <row r="30" spans="1:18" ht="15.75" hidden="1" customHeight="1">
      <c r="A30" s="1"/>
      <c r="B30" s="356"/>
      <c r="C30" s="356"/>
      <c r="D30" s="356" t="s">
        <v>379</v>
      </c>
      <c r="E30" s="356" t="s">
        <v>380</v>
      </c>
      <c r="F30" s="339">
        <v>0</v>
      </c>
      <c r="G30" s="427">
        <f>+'Decretos 050505'!F42</f>
        <v>0</v>
      </c>
      <c r="H30" s="339">
        <f t="shared" si="5"/>
        <v>0</v>
      </c>
      <c r="I30" s="433" t="str">
        <f t="shared" si="1"/>
        <v>0.00%</v>
      </c>
      <c r="J30" s="46"/>
      <c r="K30" s="1"/>
      <c r="L30" s="1"/>
      <c r="M30" s="1"/>
      <c r="N30" s="1"/>
    </row>
    <row r="31" spans="1:18" ht="15.75" hidden="1" customHeight="1">
      <c r="A31" s="1"/>
      <c r="B31" s="356"/>
      <c r="C31" s="356"/>
      <c r="D31" s="356" t="s">
        <v>381</v>
      </c>
      <c r="E31" s="356" t="s">
        <v>382</v>
      </c>
      <c r="F31" s="339">
        <v>0</v>
      </c>
      <c r="G31" s="427">
        <f>+'Decretos 050505'!F43</f>
        <v>0</v>
      </c>
      <c r="H31" s="339">
        <f t="shared" si="5"/>
        <v>0</v>
      </c>
      <c r="I31" s="433" t="str">
        <f t="shared" si="1"/>
        <v>0.00%</v>
      </c>
      <c r="J31" s="46"/>
      <c r="K31" s="1"/>
      <c r="L31" s="1"/>
      <c r="M31" s="1"/>
      <c r="N31" s="1"/>
    </row>
    <row r="32" spans="1:18" ht="15.75" hidden="1" customHeight="1">
      <c r="A32" s="1"/>
      <c r="B32" s="356"/>
      <c r="C32" s="356"/>
      <c r="D32" s="356" t="s">
        <v>383</v>
      </c>
      <c r="E32" s="356" t="s">
        <v>384</v>
      </c>
      <c r="F32" s="339">
        <v>0</v>
      </c>
      <c r="G32" s="427">
        <f>+'Decretos 050505'!F44</f>
        <v>0</v>
      </c>
      <c r="H32" s="339">
        <f t="shared" si="5"/>
        <v>0</v>
      </c>
      <c r="I32" s="433" t="str">
        <f t="shared" si="1"/>
        <v>0.00%</v>
      </c>
      <c r="J32" s="273"/>
      <c r="K32" s="1"/>
      <c r="L32" s="1"/>
      <c r="M32" s="1"/>
      <c r="N32" s="1"/>
    </row>
    <row r="33" spans="1:18" ht="15.75" hidden="1" customHeight="1">
      <c r="A33" s="1"/>
      <c r="B33" s="356"/>
      <c r="C33" s="356"/>
      <c r="D33" s="356" t="s">
        <v>330</v>
      </c>
      <c r="E33" s="356" t="s">
        <v>385</v>
      </c>
      <c r="F33" s="339">
        <v>0</v>
      </c>
      <c r="G33" s="427">
        <f>+'Decretos 050505'!F45</f>
        <v>0</v>
      </c>
      <c r="H33" s="339">
        <f t="shared" si="5"/>
        <v>0</v>
      </c>
      <c r="I33" s="433" t="str">
        <f t="shared" si="1"/>
        <v>0.00%</v>
      </c>
      <c r="J33" s="273"/>
      <c r="K33" s="1"/>
      <c r="L33" s="1"/>
      <c r="M33" s="1"/>
      <c r="N33" s="1"/>
    </row>
    <row r="34" spans="1:18" ht="15.75" hidden="1" customHeight="1">
      <c r="A34" s="1"/>
      <c r="B34" s="356"/>
      <c r="C34" s="356"/>
      <c r="D34" s="356" t="s">
        <v>386</v>
      </c>
      <c r="E34" s="356" t="s">
        <v>387</v>
      </c>
      <c r="F34" s="339">
        <v>0</v>
      </c>
      <c r="G34" s="427">
        <f>+'Decretos 050505'!F46</f>
        <v>0</v>
      </c>
      <c r="H34" s="339">
        <f t="shared" si="5"/>
        <v>0</v>
      </c>
      <c r="I34" s="433" t="str">
        <f t="shared" si="1"/>
        <v>0.00%</v>
      </c>
      <c r="J34" s="273"/>
      <c r="K34" s="1"/>
      <c r="L34" s="1"/>
      <c r="M34" s="1"/>
      <c r="N34" s="1"/>
    </row>
    <row r="35" spans="1:18" ht="15.75" hidden="1" customHeight="1">
      <c r="A35" s="1"/>
      <c r="B35" s="356"/>
      <c r="C35" s="356"/>
      <c r="D35" s="356" t="s">
        <v>332</v>
      </c>
      <c r="E35" s="356" t="s">
        <v>388</v>
      </c>
      <c r="F35" s="339">
        <v>0</v>
      </c>
      <c r="G35" s="427">
        <f>+'Decretos 050505'!F47</f>
        <v>0</v>
      </c>
      <c r="H35" s="339">
        <f t="shared" si="5"/>
        <v>0</v>
      </c>
      <c r="I35" s="433" t="str">
        <f t="shared" si="1"/>
        <v>0.00%</v>
      </c>
      <c r="J35" s="273"/>
      <c r="K35" s="1"/>
      <c r="L35" s="1"/>
      <c r="M35" s="1"/>
      <c r="N35" s="1"/>
    </row>
    <row r="36" spans="1:18" ht="15.75" hidden="1" customHeight="1">
      <c r="A36" s="1"/>
      <c r="B36" s="356"/>
      <c r="C36" s="356"/>
      <c r="D36" s="356" t="s">
        <v>389</v>
      </c>
      <c r="E36" s="356" t="s">
        <v>390</v>
      </c>
      <c r="F36" s="339">
        <v>0</v>
      </c>
      <c r="G36" s="427">
        <f>+'Decretos 050505'!F48</f>
        <v>0</v>
      </c>
      <c r="H36" s="339">
        <f t="shared" si="5"/>
        <v>0</v>
      </c>
      <c r="I36" s="433" t="str">
        <f t="shared" si="1"/>
        <v>0.00%</v>
      </c>
      <c r="J36" s="273"/>
      <c r="K36" s="1"/>
      <c r="L36" s="1"/>
      <c r="M36" s="1"/>
      <c r="N36" s="1"/>
    </row>
    <row r="37" spans="1:18" ht="15.75" hidden="1" customHeight="1">
      <c r="A37" s="1"/>
      <c r="B37" s="356"/>
      <c r="C37" s="356"/>
      <c r="D37" s="356" t="s">
        <v>391</v>
      </c>
      <c r="E37" s="356" t="s">
        <v>392</v>
      </c>
      <c r="F37" s="339">
        <v>0</v>
      </c>
      <c r="G37" s="427">
        <f>+'Decretos 050505'!F49</f>
        <v>0</v>
      </c>
      <c r="H37" s="339">
        <f t="shared" si="5"/>
        <v>0</v>
      </c>
      <c r="I37" s="433" t="str">
        <f t="shared" si="1"/>
        <v>0.00%</v>
      </c>
      <c r="J37" s="273"/>
      <c r="K37" s="1"/>
      <c r="L37" s="1"/>
      <c r="M37" s="1"/>
      <c r="N37" s="1"/>
    </row>
    <row r="38" spans="1:18" ht="15.75" hidden="1" customHeight="1">
      <c r="A38" s="1"/>
      <c r="B38" s="356"/>
      <c r="C38" s="356"/>
      <c r="D38" s="356" t="s">
        <v>334</v>
      </c>
      <c r="E38" s="356" t="s">
        <v>393</v>
      </c>
      <c r="F38" s="339">
        <v>0</v>
      </c>
      <c r="G38" s="427">
        <f>+'Decretos 050505'!F50</f>
        <v>0</v>
      </c>
      <c r="H38" s="339">
        <f t="shared" si="5"/>
        <v>0</v>
      </c>
      <c r="I38" s="433" t="str">
        <f t="shared" si="1"/>
        <v>0.00%</v>
      </c>
      <c r="J38" s="46"/>
      <c r="K38" s="1"/>
      <c r="L38" s="1"/>
      <c r="M38" s="1"/>
      <c r="N38" s="1"/>
    </row>
    <row r="39" spans="1:18" ht="15.75" hidden="1" customHeight="1">
      <c r="A39" s="1"/>
      <c r="B39" s="356"/>
      <c r="C39" s="356"/>
      <c r="D39" s="356" t="s">
        <v>394</v>
      </c>
      <c r="E39" s="356" t="s">
        <v>395</v>
      </c>
      <c r="F39" s="339">
        <v>0</v>
      </c>
      <c r="G39" s="427">
        <f>+'Decretos 050505'!F51</f>
        <v>0</v>
      </c>
      <c r="H39" s="339">
        <f t="shared" si="5"/>
        <v>0</v>
      </c>
      <c r="I39" s="433" t="str">
        <f t="shared" si="1"/>
        <v>0.00%</v>
      </c>
      <c r="J39" s="273"/>
      <c r="K39" s="1"/>
      <c r="L39" s="1"/>
      <c r="M39" s="1"/>
      <c r="N39" s="1"/>
    </row>
    <row r="40" spans="1:18" ht="15.75" hidden="1" customHeight="1">
      <c r="A40" s="14"/>
      <c r="B40" s="354"/>
      <c r="C40" s="354"/>
      <c r="D40" s="425" t="s">
        <v>396</v>
      </c>
      <c r="E40" s="356" t="s">
        <v>397</v>
      </c>
      <c r="F40" s="339">
        <v>0</v>
      </c>
      <c r="G40" s="427">
        <f>'Decretos 050505'!F52</f>
        <v>0</v>
      </c>
      <c r="H40" s="339">
        <f t="shared" si="5"/>
        <v>0</v>
      </c>
      <c r="I40" s="336" t="str">
        <f t="shared" si="1"/>
        <v>0.00%</v>
      </c>
      <c r="J40" s="273"/>
      <c r="K40" s="14"/>
      <c r="L40" s="14"/>
      <c r="M40" s="14"/>
      <c r="N40" s="14"/>
    </row>
    <row r="41" spans="1:18" ht="15.75" hidden="1" customHeight="1">
      <c r="A41" s="14"/>
      <c r="B41" s="354" t="s">
        <v>83</v>
      </c>
      <c r="C41" s="354"/>
      <c r="D41" s="425"/>
      <c r="E41" s="354" t="s">
        <v>207</v>
      </c>
      <c r="F41" s="339">
        <v>0</v>
      </c>
      <c r="G41" s="427"/>
      <c r="H41" s="374">
        <f t="shared" si="5"/>
        <v>0</v>
      </c>
      <c r="I41" s="336" t="str">
        <f t="shared" si="1"/>
        <v>0.00%</v>
      </c>
      <c r="J41" s="273"/>
      <c r="K41" s="14"/>
      <c r="L41" s="14"/>
      <c r="M41" s="14"/>
      <c r="N41" s="14"/>
      <c r="O41" s="1"/>
      <c r="P41" s="1"/>
      <c r="Q41" s="1"/>
      <c r="R41" s="1"/>
    </row>
    <row r="42" spans="1:18" ht="15.75" hidden="1" customHeight="1">
      <c r="A42" s="14"/>
      <c r="B42" s="354"/>
      <c r="C42" s="354" t="s">
        <v>85</v>
      </c>
      <c r="D42" s="425"/>
      <c r="E42" s="356" t="s">
        <v>207</v>
      </c>
      <c r="F42" s="339"/>
      <c r="G42" s="427"/>
      <c r="H42" s="339">
        <f t="shared" si="5"/>
        <v>0</v>
      </c>
      <c r="I42" s="336" t="str">
        <f t="shared" si="1"/>
        <v>0.00%</v>
      </c>
      <c r="J42" s="273"/>
      <c r="K42" s="14"/>
      <c r="L42" s="14"/>
      <c r="M42" s="14"/>
      <c r="N42" s="14"/>
      <c r="O42" s="1"/>
      <c r="P42" s="1"/>
      <c r="Q42" s="1"/>
      <c r="R42" s="1"/>
    </row>
    <row r="43" spans="1:18" ht="15.75" customHeight="1">
      <c r="A43" s="14"/>
      <c r="B43" s="354" t="s">
        <v>228</v>
      </c>
      <c r="C43" s="354" t="s">
        <v>13</v>
      </c>
      <c r="D43" s="354" t="s">
        <v>14</v>
      </c>
      <c r="E43" s="354" t="s">
        <v>229</v>
      </c>
      <c r="F43" s="374">
        <f t="shared" ref="F43:G43" si="7">+F44+F68</f>
        <v>113525861</v>
      </c>
      <c r="G43" s="423">
        <f t="shared" si="7"/>
        <v>-84061469</v>
      </c>
      <c r="H43" s="374">
        <f t="shared" si="5"/>
        <v>29464392</v>
      </c>
      <c r="I43" s="333">
        <f t="shared" si="1"/>
        <v>-0.74046096862458499</v>
      </c>
      <c r="J43" s="273"/>
      <c r="K43" s="14"/>
      <c r="L43" s="14"/>
      <c r="M43" s="14"/>
      <c r="N43" s="14"/>
    </row>
    <row r="44" spans="1:18" ht="15.75" customHeight="1">
      <c r="A44" s="14"/>
      <c r="B44" s="354" t="s">
        <v>20</v>
      </c>
      <c r="C44" s="354" t="s">
        <v>29</v>
      </c>
      <c r="D44" s="354" t="s">
        <v>14</v>
      </c>
      <c r="E44" s="354" t="s">
        <v>262</v>
      </c>
      <c r="F44" s="374">
        <f>+SUM(F45:F66)</f>
        <v>0</v>
      </c>
      <c r="G44" s="423">
        <f>+SUM(G45:G67)</f>
        <v>28756183</v>
      </c>
      <c r="H44" s="374">
        <f t="shared" si="5"/>
        <v>28756183</v>
      </c>
      <c r="I44" s="333" t="str">
        <f t="shared" si="1"/>
        <v>0.00%</v>
      </c>
      <c r="J44" s="273"/>
      <c r="K44" s="14"/>
      <c r="L44" s="14"/>
      <c r="M44" s="14"/>
      <c r="N44" s="14"/>
      <c r="O44" s="14"/>
      <c r="P44" s="14"/>
      <c r="Q44" s="14"/>
      <c r="R44" s="14"/>
    </row>
    <row r="45" spans="1:18" ht="15.75" hidden="1" customHeight="1">
      <c r="A45" s="1"/>
      <c r="B45" s="356"/>
      <c r="C45" s="356" t="s">
        <v>13</v>
      </c>
      <c r="D45" s="356" t="s">
        <v>23</v>
      </c>
      <c r="E45" s="356" t="s">
        <v>398</v>
      </c>
      <c r="F45" s="339"/>
      <c r="G45" s="423">
        <f>+'Decretos 050505'!F57</f>
        <v>0</v>
      </c>
      <c r="H45" s="339">
        <f t="shared" si="5"/>
        <v>0</v>
      </c>
      <c r="I45" s="336" t="str">
        <f t="shared" si="1"/>
        <v>0.00%</v>
      </c>
      <c r="J45" s="273"/>
    </row>
    <row r="46" spans="1:18" ht="15.75" hidden="1" customHeight="1">
      <c r="A46" s="1"/>
      <c r="B46" s="356"/>
      <c r="C46" s="356" t="s">
        <v>13</v>
      </c>
      <c r="D46" s="356" t="s">
        <v>278</v>
      </c>
      <c r="E46" s="356" t="s">
        <v>399</v>
      </c>
      <c r="F46" s="339"/>
      <c r="G46" s="423">
        <f>+'Decretos 050505'!F58</f>
        <v>0</v>
      </c>
      <c r="H46" s="339">
        <f t="shared" si="5"/>
        <v>0</v>
      </c>
      <c r="I46" s="336" t="str">
        <f t="shared" si="1"/>
        <v>0.00%</v>
      </c>
      <c r="J46" s="273"/>
    </row>
    <row r="47" spans="1:18" ht="15.75" hidden="1" customHeight="1">
      <c r="A47" s="1"/>
      <c r="B47" s="356"/>
      <c r="C47" s="356" t="s">
        <v>13</v>
      </c>
      <c r="D47" s="356" t="s">
        <v>180</v>
      </c>
      <c r="E47" s="356" t="s">
        <v>400</v>
      </c>
      <c r="F47" s="339"/>
      <c r="G47" s="423">
        <f>+'Decretos 050505'!F59</f>
        <v>0</v>
      </c>
      <c r="H47" s="339">
        <f t="shared" si="5"/>
        <v>0</v>
      </c>
      <c r="I47" s="336" t="str">
        <f t="shared" si="1"/>
        <v>0.00%</v>
      </c>
      <c r="J47" s="273"/>
    </row>
    <row r="48" spans="1:18" ht="15.75" hidden="1" customHeight="1">
      <c r="A48" s="1"/>
      <c r="B48" s="356"/>
      <c r="C48" s="356" t="s">
        <v>13</v>
      </c>
      <c r="D48" s="356" t="s">
        <v>401</v>
      </c>
      <c r="E48" s="356" t="s">
        <v>402</v>
      </c>
      <c r="F48" s="339"/>
      <c r="G48" s="423">
        <f>+'Decretos 050505'!F60</f>
        <v>0</v>
      </c>
      <c r="H48" s="339">
        <f t="shared" si="5"/>
        <v>0</v>
      </c>
      <c r="I48" s="336" t="str">
        <f t="shared" si="1"/>
        <v>0.00%</v>
      </c>
      <c r="J48" s="273"/>
    </row>
    <row r="49" spans="1:18" ht="15.75" hidden="1" customHeight="1">
      <c r="A49" s="1"/>
      <c r="B49" s="356"/>
      <c r="C49" s="356" t="s">
        <v>13</v>
      </c>
      <c r="D49" s="356" t="s">
        <v>403</v>
      </c>
      <c r="E49" s="356" t="s">
        <v>404</v>
      </c>
      <c r="F49" s="339"/>
      <c r="G49" s="423">
        <f>+'Decretos 050505'!F61</f>
        <v>0</v>
      </c>
      <c r="H49" s="339">
        <f t="shared" si="5"/>
        <v>0</v>
      </c>
      <c r="I49" s="336" t="str">
        <f t="shared" si="1"/>
        <v>0.00%</v>
      </c>
      <c r="J49" s="273"/>
      <c r="K49" s="1"/>
      <c r="L49" s="1"/>
      <c r="M49" s="1"/>
      <c r="N49" s="1"/>
    </row>
    <row r="50" spans="1:18" ht="15.75" hidden="1" customHeight="1">
      <c r="A50" s="1"/>
      <c r="B50" s="356"/>
      <c r="C50" s="356" t="s">
        <v>13</v>
      </c>
      <c r="D50" s="356" t="s">
        <v>359</v>
      </c>
      <c r="E50" s="356" t="s">
        <v>405</v>
      </c>
      <c r="F50" s="339"/>
      <c r="G50" s="423">
        <f>+'Decretos 050505'!F62</f>
        <v>0</v>
      </c>
      <c r="H50" s="339">
        <f t="shared" si="5"/>
        <v>0</v>
      </c>
      <c r="I50" s="336" t="str">
        <f t="shared" si="1"/>
        <v>0.00%</v>
      </c>
      <c r="J50" s="273"/>
      <c r="K50" s="1"/>
      <c r="L50" s="1"/>
      <c r="M50" s="1"/>
      <c r="N50" s="1"/>
    </row>
    <row r="51" spans="1:18" ht="15.75" hidden="1" customHeight="1">
      <c r="A51" s="1"/>
      <c r="B51" s="356"/>
      <c r="C51" s="356" t="s">
        <v>13</v>
      </c>
      <c r="D51" s="356" t="s">
        <v>406</v>
      </c>
      <c r="E51" s="356" t="s">
        <v>407</v>
      </c>
      <c r="F51" s="339"/>
      <c r="G51" s="423">
        <f>+'Decretos 050505'!F63</f>
        <v>0</v>
      </c>
      <c r="H51" s="339">
        <f t="shared" si="5"/>
        <v>0</v>
      </c>
      <c r="I51" s="336" t="str">
        <f t="shared" si="1"/>
        <v>0.00%</v>
      </c>
      <c r="J51" s="273"/>
      <c r="K51" s="1"/>
      <c r="L51" s="1"/>
      <c r="M51" s="1"/>
      <c r="N51" s="1"/>
    </row>
    <row r="52" spans="1:18" ht="15.75" hidden="1" customHeight="1">
      <c r="A52" s="1"/>
      <c r="B52" s="356"/>
      <c r="C52" s="356" t="s">
        <v>13</v>
      </c>
      <c r="D52" s="356" t="s">
        <v>408</v>
      </c>
      <c r="E52" s="356" t="s">
        <v>409</v>
      </c>
      <c r="F52" s="339"/>
      <c r="G52" s="423">
        <f>+'Decretos 050505'!F64</f>
        <v>0</v>
      </c>
      <c r="H52" s="339">
        <f t="shared" si="5"/>
        <v>0</v>
      </c>
      <c r="I52" s="336" t="str">
        <f t="shared" si="1"/>
        <v>0.00%</v>
      </c>
      <c r="J52" s="273"/>
    </row>
    <row r="53" spans="1:18" ht="15.75" hidden="1" customHeight="1">
      <c r="A53" s="1"/>
      <c r="B53" s="356"/>
      <c r="C53" s="356" t="s">
        <v>13</v>
      </c>
      <c r="D53" s="356" t="s">
        <v>410</v>
      </c>
      <c r="E53" s="356" t="s">
        <v>411</v>
      </c>
      <c r="F53" s="339"/>
      <c r="G53" s="423">
        <f>+'Decretos 050505'!F65</f>
        <v>0</v>
      </c>
      <c r="H53" s="339">
        <f t="shared" si="5"/>
        <v>0</v>
      </c>
      <c r="I53" s="336" t="str">
        <f t="shared" si="1"/>
        <v>0.00%</v>
      </c>
      <c r="J53" s="273"/>
    </row>
    <row r="54" spans="1:18" ht="15.75" hidden="1" customHeight="1">
      <c r="A54" s="1"/>
      <c r="B54" s="356"/>
      <c r="C54" s="356" t="s">
        <v>13</v>
      </c>
      <c r="D54" s="356" t="s">
        <v>412</v>
      </c>
      <c r="E54" s="356" t="s">
        <v>413</v>
      </c>
      <c r="F54" s="339"/>
      <c r="G54" s="423">
        <f>+'Decretos 050505'!F66</f>
        <v>0</v>
      </c>
      <c r="H54" s="339">
        <f t="shared" si="5"/>
        <v>0</v>
      </c>
      <c r="I54" s="336" t="str">
        <f t="shared" si="1"/>
        <v>0.00%</v>
      </c>
      <c r="J54" s="273"/>
      <c r="K54" s="1"/>
      <c r="L54" s="1"/>
      <c r="M54" s="1"/>
      <c r="N54" s="1"/>
    </row>
    <row r="55" spans="1:18" ht="15.75" hidden="1" customHeight="1">
      <c r="A55" s="1"/>
      <c r="B55" s="356"/>
      <c r="C55" s="356" t="s">
        <v>13</v>
      </c>
      <c r="D55" s="356" t="s">
        <v>414</v>
      </c>
      <c r="E55" s="356" t="s">
        <v>415</v>
      </c>
      <c r="F55" s="339"/>
      <c r="G55" s="423">
        <f>+'Decretos 050505'!F67</f>
        <v>0</v>
      </c>
      <c r="H55" s="339">
        <f t="shared" si="5"/>
        <v>0</v>
      </c>
      <c r="I55" s="336" t="str">
        <f t="shared" si="1"/>
        <v>0.00%</v>
      </c>
      <c r="J55" s="273"/>
    </row>
    <row r="56" spans="1:18" ht="15.75" hidden="1" customHeight="1">
      <c r="A56" s="1"/>
      <c r="B56" s="356"/>
      <c r="C56" s="356" t="s">
        <v>13</v>
      </c>
      <c r="D56" s="356" t="s">
        <v>416</v>
      </c>
      <c r="E56" s="356" t="s">
        <v>417</v>
      </c>
      <c r="F56" s="339"/>
      <c r="G56" s="423">
        <f>+'Decretos 050505'!F68</f>
        <v>0</v>
      </c>
      <c r="H56" s="339">
        <f t="shared" si="5"/>
        <v>0</v>
      </c>
      <c r="I56" s="336" t="str">
        <f t="shared" si="1"/>
        <v>0.00%</v>
      </c>
      <c r="J56" s="273"/>
      <c r="K56" s="1"/>
      <c r="L56" s="1"/>
      <c r="M56" s="1"/>
      <c r="N56" s="1"/>
    </row>
    <row r="57" spans="1:18" ht="15.75" hidden="1" customHeight="1">
      <c r="A57" s="1"/>
      <c r="B57" s="356"/>
      <c r="C57" s="356" t="s">
        <v>13</v>
      </c>
      <c r="D57" s="356" t="s">
        <v>418</v>
      </c>
      <c r="E57" s="356" t="s">
        <v>419</v>
      </c>
      <c r="F57" s="339"/>
      <c r="G57" s="423">
        <f>+'Decretos 050505'!F69</f>
        <v>0</v>
      </c>
      <c r="H57" s="339">
        <f t="shared" si="5"/>
        <v>0</v>
      </c>
      <c r="I57" s="336" t="str">
        <f t="shared" si="1"/>
        <v>0.00%</v>
      </c>
      <c r="J57" s="273"/>
      <c r="K57" s="1"/>
      <c r="L57" s="1"/>
      <c r="M57" s="1"/>
      <c r="N57" s="1"/>
    </row>
    <row r="58" spans="1:18" ht="15.75" hidden="1" customHeight="1">
      <c r="A58" s="1"/>
      <c r="B58" s="356"/>
      <c r="C58" s="356" t="s">
        <v>13</v>
      </c>
      <c r="D58" s="356" t="s">
        <v>420</v>
      </c>
      <c r="E58" s="356" t="s">
        <v>421</v>
      </c>
      <c r="F58" s="339"/>
      <c r="G58" s="423">
        <f>+'Decretos 050505'!F70</f>
        <v>0</v>
      </c>
      <c r="H58" s="339">
        <f t="shared" si="5"/>
        <v>0</v>
      </c>
      <c r="I58" s="336" t="str">
        <f t="shared" si="1"/>
        <v>0.00%</v>
      </c>
      <c r="J58" s="273"/>
      <c r="K58" s="1"/>
      <c r="L58" s="1"/>
      <c r="M58" s="1"/>
      <c r="N58" s="1"/>
    </row>
    <row r="59" spans="1:18" ht="15.75" hidden="1" customHeight="1">
      <c r="A59" s="1"/>
      <c r="B59" s="356"/>
      <c r="C59" s="356" t="s">
        <v>13</v>
      </c>
      <c r="D59" s="356" t="s">
        <v>422</v>
      </c>
      <c r="E59" s="356" t="s">
        <v>423</v>
      </c>
      <c r="F59" s="339"/>
      <c r="G59" s="423">
        <f>+'Decretos 050505'!F71</f>
        <v>0</v>
      </c>
      <c r="H59" s="339">
        <f t="shared" si="5"/>
        <v>0</v>
      </c>
      <c r="I59" s="336" t="str">
        <f t="shared" si="1"/>
        <v>0.00%</v>
      </c>
      <c r="J59" s="273"/>
    </row>
    <row r="60" spans="1:18" ht="15.75" hidden="1" customHeight="1">
      <c r="A60" s="1"/>
      <c r="B60" s="356"/>
      <c r="C60" s="356"/>
      <c r="D60" s="356" t="s">
        <v>265</v>
      </c>
      <c r="E60" s="356" t="s">
        <v>424</v>
      </c>
      <c r="F60" s="339"/>
      <c r="G60" s="423">
        <f>+'Decretos 050505'!F72</f>
        <v>0</v>
      </c>
      <c r="H60" s="339">
        <f t="shared" si="5"/>
        <v>0</v>
      </c>
      <c r="I60" s="336" t="str">
        <f t="shared" si="1"/>
        <v>0.00%</v>
      </c>
      <c r="J60" s="273"/>
    </row>
    <row r="61" spans="1:18" ht="15.75" hidden="1" customHeight="1">
      <c r="A61" s="1"/>
      <c r="B61" s="356"/>
      <c r="C61" s="356" t="s">
        <v>13</v>
      </c>
      <c r="D61" s="356" t="s">
        <v>425</v>
      </c>
      <c r="E61" s="356" t="s">
        <v>426</v>
      </c>
      <c r="F61" s="339"/>
      <c r="G61" s="423">
        <f>+'Decretos 050505'!F73</f>
        <v>0</v>
      </c>
      <c r="H61" s="339">
        <f t="shared" si="5"/>
        <v>0</v>
      </c>
      <c r="I61" s="336" t="str">
        <f t="shared" si="1"/>
        <v>0.00%</v>
      </c>
      <c r="J61" s="46"/>
    </row>
    <row r="62" spans="1:18" ht="15.75" hidden="1" customHeight="1">
      <c r="A62" s="1"/>
      <c r="B62" s="356"/>
      <c r="C62" s="356" t="s">
        <v>13</v>
      </c>
      <c r="D62" s="356" t="s">
        <v>427</v>
      </c>
      <c r="E62" s="356" t="s">
        <v>364</v>
      </c>
      <c r="F62" s="339"/>
      <c r="G62" s="423">
        <f>+'Decretos 050505'!F74</f>
        <v>0</v>
      </c>
      <c r="H62" s="339">
        <f t="shared" si="5"/>
        <v>0</v>
      </c>
      <c r="I62" s="336" t="str">
        <f t="shared" si="1"/>
        <v>0.00%</v>
      </c>
      <c r="J62" s="46"/>
    </row>
    <row r="63" spans="1:18" ht="15.75" hidden="1" customHeight="1">
      <c r="A63" s="1"/>
      <c r="B63" s="356"/>
      <c r="C63" s="356"/>
      <c r="D63" s="356" t="s">
        <v>284</v>
      </c>
      <c r="E63" s="400" t="s">
        <v>352</v>
      </c>
      <c r="F63" s="339"/>
      <c r="G63" s="423"/>
      <c r="H63" s="339">
        <f t="shared" si="5"/>
        <v>0</v>
      </c>
      <c r="I63" s="336" t="str">
        <f t="shared" si="1"/>
        <v>0.00%</v>
      </c>
      <c r="J63" s="46"/>
      <c r="K63" s="1"/>
      <c r="L63" s="1"/>
      <c r="M63" s="1"/>
      <c r="N63" s="1"/>
      <c r="O63" s="1"/>
      <c r="P63" s="1"/>
      <c r="Q63" s="1"/>
      <c r="R63" s="1"/>
    </row>
    <row r="64" spans="1:18" ht="15.75" hidden="1" customHeight="1">
      <c r="A64" s="1"/>
      <c r="B64" s="356"/>
      <c r="C64" s="356"/>
      <c r="D64" s="356" t="s">
        <v>377</v>
      </c>
      <c r="E64" s="356" t="s">
        <v>428</v>
      </c>
      <c r="F64" s="339"/>
      <c r="G64" s="423">
        <f>+'Decretos 050505'!F76</f>
        <v>0</v>
      </c>
      <c r="H64" s="339">
        <f t="shared" si="5"/>
        <v>0</v>
      </c>
      <c r="I64" s="336" t="str">
        <f t="shared" si="1"/>
        <v>0.00%</v>
      </c>
      <c r="J64" s="46"/>
      <c r="K64" s="1"/>
      <c r="L64" s="1"/>
      <c r="M64" s="1"/>
      <c r="N64" s="1"/>
      <c r="O64" s="1"/>
      <c r="P64" s="1"/>
      <c r="Q64" s="1"/>
      <c r="R64" s="1"/>
    </row>
    <row r="65" spans="1:18" ht="15.75" hidden="1" customHeight="1">
      <c r="A65" s="1"/>
      <c r="B65" s="356"/>
      <c r="C65" s="356"/>
      <c r="D65" s="356" t="s">
        <v>394</v>
      </c>
      <c r="E65" s="356" t="s">
        <v>429</v>
      </c>
      <c r="F65" s="339">
        <v>0</v>
      </c>
      <c r="G65" s="423">
        <f>+'Decretos 050505'!F77</f>
        <v>0</v>
      </c>
      <c r="H65" s="339">
        <f t="shared" si="5"/>
        <v>0</v>
      </c>
      <c r="I65" s="336" t="str">
        <f t="shared" si="1"/>
        <v>0.00%</v>
      </c>
      <c r="J65" s="273"/>
      <c r="K65" s="1"/>
      <c r="L65" s="1"/>
      <c r="M65" s="1"/>
      <c r="N65" s="1"/>
    </row>
    <row r="66" spans="1:18" ht="15.75" hidden="1" customHeight="1">
      <c r="A66" s="1"/>
      <c r="B66" s="356"/>
      <c r="C66" s="356"/>
      <c r="D66" s="356" t="s">
        <v>430</v>
      </c>
      <c r="E66" s="356" t="s">
        <v>431</v>
      </c>
      <c r="F66" s="339"/>
      <c r="G66" s="423">
        <f>+'Decretos 050505'!F78</f>
        <v>0</v>
      </c>
      <c r="H66" s="339">
        <f t="shared" si="5"/>
        <v>0</v>
      </c>
      <c r="I66" s="336" t="str">
        <f t="shared" si="1"/>
        <v>0.00%</v>
      </c>
      <c r="J66" s="273"/>
      <c r="K66" s="1"/>
      <c r="L66" s="1"/>
      <c r="M66" s="1"/>
      <c r="N66" s="1"/>
    </row>
    <row r="67" spans="1:18" ht="15.75" customHeight="1">
      <c r="A67" s="1"/>
      <c r="B67" s="356"/>
      <c r="C67" s="356"/>
      <c r="D67" s="356" t="s">
        <v>65</v>
      </c>
      <c r="E67" s="377" t="s">
        <v>432</v>
      </c>
      <c r="F67" s="339">
        <v>0</v>
      </c>
      <c r="G67" s="423">
        <f>+'Decretos 050505'!F79</f>
        <v>28756183</v>
      </c>
      <c r="H67" s="339">
        <f t="shared" si="5"/>
        <v>28756183</v>
      </c>
      <c r="I67" s="336" t="str">
        <f t="shared" si="1"/>
        <v>0.00%</v>
      </c>
      <c r="J67" s="273"/>
      <c r="K67" s="1"/>
      <c r="L67" s="1"/>
      <c r="M67" s="1"/>
      <c r="N67" s="1"/>
      <c r="O67" s="1"/>
      <c r="P67" s="1"/>
      <c r="Q67" s="1"/>
      <c r="R67" s="1"/>
    </row>
    <row r="68" spans="1:18" ht="15.75" customHeight="1">
      <c r="A68" s="14"/>
      <c r="B68" s="354"/>
      <c r="C68" s="354" t="s">
        <v>36</v>
      </c>
      <c r="D68" s="354" t="s">
        <v>14</v>
      </c>
      <c r="E68" s="354" t="s">
        <v>62</v>
      </c>
      <c r="F68" s="374">
        <f>+SUM(F69:F70)</f>
        <v>113525861</v>
      </c>
      <c r="G68" s="423">
        <f>SUM(G69:G70)</f>
        <v>-112817652</v>
      </c>
      <c r="H68" s="374">
        <f t="shared" si="5"/>
        <v>708209</v>
      </c>
      <c r="I68" s="333">
        <f t="shared" si="1"/>
        <v>-0.99376169452702945</v>
      </c>
      <c r="J68" s="273"/>
      <c r="K68" s="14"/>
      <c r="L68" s="14"/>
      <c r="M68" s="14"/>
      <c r="N68" s="14"/>
    </row>
    <row r="69" spans="1:18" ht="15.75" customHeight="1">
      <c r="A69" s="1"/>
      <c r="B69" s="356"/>
      <c r="C69" s="356" t="s">
        <v>13</v>
      </c>
      <c r="D69" s="356" t="s">
        <v>23</v>
      </c>
      <c r="E69" s="356" t="s">
        <v>433</v>
      </c>
      <c r="F69" s="339">
        <v>76538652</v>
      </c>
      <c r="G69" s="427">
        <f>+'Decretos 050505'!F81</f>
        <v>-76538652</v>
      </c>
      <c r="H69" s="339">
        <f t="shared" si="5"/>
        <v>0</v>
      </c>
      <c r="I69" s="336">
        <f t="shared" si="1"/>
        <v>-1</v>
      </c>
      <c r="J69" s="273"/>
    </row>
    <row r="70" spans="1:18" ht="15.75" customHeight="1">
      <c r="A70" s="1"/>
      <c r="B70" s="356"/>
      <c r="C70" s="356"/>
      <c r="D70" s="356" t="s">
        <v>434</v>
      </c>
      <c r="E70" s="400" t="s">
        <v>435</v>
      </c>
      <c r="F70" s="339">
        <v>36987209</v>
      </c>
      <c r="G70" s="427">
        <f>+'Decretos 050505'!F82</f>
        <v>-36279000</v>
      </c>
      <c r="H70" s="339">
        <f t="shared" si="5"/>
        <v>708209</v>
      </c>
      <c r="I70" s="336">
        <f t="shared" si="1"/>
        <v>-0.98085259690721727</v>
      </c>
      <c r="J70" s="273"/>
      <c r="K70" s="1"/>
      <c r="L70" s="1"/>
      <c r="M70" s="1"/>
      <c r="N70" s="1"/>
    </row>
    <row r="71" spans="1:18" ht="15.75" customHeight="1">
      <c r="A71" s="14"/>
      <c r="B71" s="365" t="s">
        <v>104</v>
      </c>
      <c r="C71" s="365" t="s">
        <v>13</v>
      </c>
      <c r="D71" s="365"/>
      <c r="E71" s="365" t="s">
        <v>105</v>
      </c>
      <c r="F71" s="341">
        <v>0</v>
      </c>
      <c r="G71" s="434">
        <f>+'Decretos 050505'!F83</f>
        <v>0</v>
      </c>
      <c r="H71" s="341">
        <f t="shared" si="5"/>
        <v>0</v>
      </c>
      <c r="I71" s="435" t="str">
        <f t="shared" si="1"/>
        <v>0.00%</v>
      </c>
      <c r="J71" s="46"/>
      <c r="K71" s="14"/>
      <c r="L71" s="14"/>
      <c r="M71" s="14"/>
      <c r="N71" s="14"/>
      <c r="O71" s="14"/>
      <c r="P71" s="14"/>
      <c r="Q71" s="14"/>
      <c r="R71" s="14"/>
    </row>
    <row r="72" spans="1:18" ht="15.75" customHeight="1">
      <c r="B72" s="1"/>
      <c r="C72" s="1"/>
      <c r="D72" s="1"/>
      <c r="E72" s="1"/>
      <c r="F72" s="1"/>
      <c r="G72" s="1"/>
      <c r="H72" s="1"/>
      <c r="I72" s="1"/>
      <c r="J72" s="1"/>
    </row>
    <row r="73" spans="1:18" ht="15.75" customHeight="1">
      <c r="B73" s="1"/>
      <c r="C73" s="1"/>
      <c r="D73" s="1"/>
      <c r="E73" s="1"/>
      <c r="F73" s="1"/>
      <c r="G73" s="1"/>
      <c r="H73" s="1"/>
      <c r="I73" s="1"/>
      <c r="J73" s="1"/>
    </row>
    <row r="74" spans="1:18" ht="15.75" customHeight="1">
      <c r="F74" s="49"/>
      <c r="G74" s="104"/>
      <c r="H74" s="3"/>
      <c r="J74" s="14"/>
    </row>
    <row r="75" spans="1:18" ht="15.75" customHeight="1">
      <c r="F75" s="49"/>
      <c r="G75" s="104"/>
      <c r="H75" s="49"/>
      <c r="J75" s="14"/>
    </row>
    <row r="76" spans="1:18" ht="15.75" customHeight="1">
      <c r="F76" s="49"/>
      <c r="G76" s="104"/>
      <c r="J76" s="14"/>
    </row>
    <row r="77" spans="1:18" ht="15.75" customHeight="1">
      <c r="G77" s="104"/>
      <c r="J77" s="14"/>
    </row>
    <row r="78" spans="1:18" ht="15.75" customHeight="1">
      <c r="G78" s="104"/>
      <c r="J78" s="14"/>
    </row>
    <row r="79" spans="1:18" ht="15.75" customHeight="1">
      <c r="G79" s="104"/>
      <c r="J79" s="14"/>
    </row>
    <row r="80" spans="1:18" ht="15.75" customHeight="1">
      <c r="G80" s="104"/>
      <c r="J80" s="14"/>
    </row>
    <row r="81" spans="7:10" ht="15.75" customHeight="1">
      <c r="G81" s="104"/>
      <c r="J81" s="14"/>
    </row>
    <row r="82" spans="7:10" ht="15.75" customHeight="1">
      <c r="G82" s="104"/>
      <c r="J82" s="14"/>
    </row>
    <row r="83" spans="7:10" ht="15.75" customHeight="1">
      <c r="G83" s="104"/>
      <c r="J83" s="14"/>
    </row>
    <row r="84" spans="7:10" ht="15.75" customHeight="1">
      <c r="G84" s="104"/>
      <c r="J84" s="14"/>
    </row>
    <row r="85" spans="7:10" ht="15.75" customHeight="1">
      <c r="G85" s="104"/>
      <c r="J85" s="14"/>
    </row>
    <row r="86" spans="7:10" ht="15.75" customHeight="1">
      <c r="G86" s="104"/>
      <c r="J86" s="14"/>
    </row>
    <row r="87" spans="7:10" ht="15.75" customHeight="1">
      <c r="G87" s="104"/>
      <c r="J87" s="14"/>
    </row>
    <row r="88" spans="7:10" ht="15.75" customHeight="1">
      <c r="G88" s="104"/>
      <c r="J88" s="14"/>
    </row>
    <row r="89" spans="7:10" ht="15.75" customHeight="1">
      <c r="G89" s="104"/>
      <c r="J89" s="14"/>
    </row>
    <row r="90" spans="7:10" ht="15.75" customHeight="1">
      <c r="G90" s="104"/>
      <c r="J90" s="14"/>
    </row>
    <row r="91" spans="7:10" ht="15.75" customHeight="1">
      <c r="G91" s="104"/>
      <c r="J91" s="14"/>
    </row>
    <row r="92" spans="7:10" ht="15.75" customHeight="1">
      <c r="G92" s="104"/>
      <c r="J92" s="14"/>
    </row>
    <row r="93" spans="7:10" ht="15.75" customHeight="1">
      <c r="G93" s="104"/>
      <c r="J93" s="14"/>
    </row>
    <row r="94" spans="7:10" ht="15.75" customHeight="1">
      <c r="G94" s="104"/>
      <c r="J94" s="14"/>
    </row>
    <row r="95" spans="7:10" ht="15.75" customHeight="1">
      <c r="G95" s="104"/>
      <c r="J95" s="14"/>
    </row>
    <row r="96" spans="7:10" ht="15.75" customHeight="1">
      <c r="G96" s="104"/>
      <c r="J96" s="14"/>
    </row>
    <row r="97" spans="7:10" ht="15.75" customHeight="1">
      <c r="G97" s="104"/>
      <c r="J97" s="14"/>
    </row>
    <row r="98" spans="7:10" ht="15.75" customHeight="1">
      <c r="G98" s="104"/>
      <c r="J98" s="14"/>
    </row>
    <row r="99" spans="7:10" ht="15.75" customHeight="1">
      <c r="G99" s="104"/>
      <c r="J99" s="14"/>
    </row>
    <row r="100" spans="7:10" ht="15.75" customHeight="1">
      <c r="G100" s="104"/>
      <c r="J100" s="14"/>
    </row>
    <row r="101" spans="7:10" ht="15.75" customHeight="1">
      <c r="G101" s="104"/>
      <c r="J101" s="14"/>
    </row>
    <row r="102" spans="7:10" ht="15.75" customHeight="1">
      <c r="G102" s="104"/>
      <c r="J102" s="14"/>
    </row>
    <row r="103" spans="7:10" ht="15.75" customHeight="1">
      <c r="G103" s="104"/>
      <c r="J103" s="14"/>
    </row>
    <row r="104" spans="7:10" ht="15.75" customHeight="1">
      <c r="G104" s="104"/>
      <c r="J104" s="14"/>
    </row>
    <row r="105" spans="7:10" ht="15.75" customHeight="1">
      <c r="G105" s="104"/>
      <c r="J105" s="14"/>
    </row>
    <row r="106" spans="7:10" ht="15.75" customHeight="1">
      <c r="G106" s="104"/>
      <c r="J106" s="14"/>
    </row>
    <row r="107" spans="7:10" ht="15.75" customHeight="1">
      <c r="G107" s="104"/>
      <c r="J107" s="14"/>
    </row>
    <row r="108" spans="7:10" ht="15.75" customHeight="1">
      <c r="G108" s="104"/>
      <c r="J108" s="14"/>
    </row>
    <row r="109" spans="7:10" ht="15.75" customHeight="1">
      <c r="G109" s="104"/>
      <c r="J109" s="14"/>
    </row>
    <row r="110" spans="7:10" ht="15.75" customHeight="1">
      <c r="G110" s="104"/>
      <c r="J110" s="14"/>
    </row>
    <row r="111" spans="7:10" ht="15.75" customHeight="1">
      <c r="G111" s="104"/>
      <c r="J111" s="14"/>
    </row>
    <row r="112" spans="7:10" ht="15.75" customHeight="1">
      <c r="G112" s="104"/>
      <c r="J112" s="14"/>
    </row>
    <row r="113" spans="7:10" ht="15.75" customHeight="1">
      <c r="G113" s="104"/>
      <c r="J113" s="14"/>
    </row>
    <row r="114" spans="7:10" ht="15.75" customHeight="1">
      <c r="G114" s="104"/>
      <c r="J114" s="14"/>
    </row>
    <row r="115" spans="7:10" ht="15.75" customHeight="1">
      <c r="G115" s="104"/>
      <c r="J115" s="14"/>
    </row>
    <row r="116" spans="7:10" ht="15.75" customHeight="1">
      <c r="G116" s="104"/>
      <c r="J116" s="14"/>
    </row>
    <row r="117" spans="7:10" ht="15.75" customHeight="1">
      <c r="G117" s="104"/>
      <c r="J117" s="14"/>
    </row>
    <row r="118" spans="7:10" ht="15.75" customHeight="1">
      <c r="G118" s="104"/>
      <c r="J118" s="14"/>
    </row>
    <row r="119" spans="7:10" ht="15.75" customHeight="1">
      <c r="G119" s="104"/>
      <c r="J119" s="14"/>
    </row>
    <row r="120" spans="7:10" ht="15.75" customHeight="1">
      <c r="G120" s="104"/>
      <c r="J120" s="14"/>
    </row>
    <row r="121" spans="7:10" ht="15.75" customHeight="1">
      <c r="G121" s="104"/>
      <c r="J121" s="14"/>
    </row>
    <row r="122" spans="7:10" ht="15.75" customHeight="1">
      <c r="G122" s="104"/>
      <c r="J122" s="14"/>
    </row>
    <row r="123" spans="7:10" ht="15.75" customHeight="1">
      <c r="G123" s="104"/>
      <c r="J123" s="14"/>
    </row>
    <row r="124" spans="7:10" ht="15.75" customHeight="1">
      <c r="G124" s="104"/>
      <c r="J124" s="14"/>
    </row>
    <row r="125" spans="7:10" ht="15.75" customHeight="1">
      <c r="G125" s="104"/>
      <c r="J125" s="14"/>
    </row>
    <row r="126" spans="7:10" ht="15.75" customHeight="1">
      <c r="G126" s="104"/>
      <c r="J126" s="14"/>
    </row>
    <row r="127" spans="7:10" ht="15.75" customHeight="1">
      <c r="G127" s="104"/>
      <c r="J127" s="14"/>
    </row>
    <row r="128" spans="7:10" ht="15.75" customHeight="1">
      <c r="G128" s="104"/>
      <c r="J128" s="14"/>
    </row>
    <row r="129" spans="7:10" ht="15.75" customHeight="1">
      <c r="G129" s="104"/>
      <c r="J129" s="14"/>
    </row>
    <row r="130" spans="7:10" ht="15.75" customHeight="1">
      <c r="G130" s="104"/>
      <c r="J130" s="14"/>
    </row>
    <row r="131" spans="7:10" ht="15.75" customHeight="1">
      <c r="G131" s="104"/>
      <c r="J131" s="14"/>
    </row>
    <row r="132" spans="7:10" ht="15.75" customHeight="1">
      <c r="G132" s="104"/>
      <c r="J132" s="14"/>
    </row>
    <row r="133" spans="7:10" ht="15.75" customHeight="1">
      <c r="G133" s="104"/>
      <c r="J133" s="14"/>
    </row>
    <row r="134" spans="7:10" ht="15.75" customHeight="1">
      <c r="G134" s="104"/>
      <c r="J134" s="14"/>
    </row>
    <row r="135" spans="7:10" ht="15.75" customHeight="1">
      <c r="G135" s="104"/>
      <c r="J135" s="14"/>
    </row>
    <row r="136" spans="7:10" ht="15.75" customHeight="1">
      <c r="G136" s="104"/>
      <c r="J136" s="14"/>
    </row>
    <row r="137" spans="7:10" ht="15.75" customHeight="1">
      <c r="G137" s="104"/>
      <c r="J137" s="14"/>
    </row>
    <row r="138" spans="7:10" ht="15.75" customHeight="1">
      <c r="G138" s="104"/>
      <c r="J138" s="14"/>
    </row>
    <row r="139" spans="7:10" ht="15.75" customHeight="1">
      <c r="G139" s="104"/>
      <c r="J139" s="14"/>
    </row>
    <row r="140" spans="7:10" ht="15.75" customHeight="1">
      <c r="G140" s="104"/>
      <c r="J140" s="14"/>
    </row>
    <row r="141" spans="7:10" ht="15.75" customHeight="1">
      <c r="G141" s="104"/>
      <c r="J141" s="14"/>
    </row>
    <row r="142" spans="7:10" ht="15.75" customHeight="1">
      <c r="G142" s="104"/>
      <c r="J142" s="14"/>
    </row>
    <row r="143" spans="7:10" ht="15.75" customHeight="1">
      <c r="G143" s="104"/>
      <c r="J143" s="14"/>
    </row>
    <row r="144" spans="7:10" ht="15.75" customHeight="1">
      <c r="G144" s="104"/>
      <c r="J144" s="14"/>
    </row>
    <row r="145" spans="7:10" ht="15.75" customHeight="1">
      <c r="G145" s="104"/>
      <c r="J145" s="14"/>
    </row>
    <row r="146" spans="7:10" ht="15.75" customHeight="1">
      <c r="G146" s="104"/>
      <c r="J146" s="14"/>
    </row>
    <row r="147" spans="7:10" ht="15.75" customHeight="1">
      <c r="G147" s="104"/>
      <c r="J147" s="14"/>
    </row>
    <row r="148" spans="7:10" ht="15.75" customHeight="1">
      <c r="G148" s="104"/>
      <c r="J148" s="14"/>
    </row>
    <row r="149" spans="7:10" ht="15.75" customHeight="1">
      <c r="G149" s="104"/>
      <c r="J149" s="14"/>
    </row>
    <row r="150" spans="7:10" ht="15.75" customHeight="1">
      <c r="G150" s="104"/>
      <c r="J150" s="14"/>
    </row>
    <row r="151" spans="7:10" ht="15.75" customHeight="1">
      <c r="G151" s="104"/>
      <c r="J151" s="14"/>
    </row>
    <row r="152" spans="7:10" ht="15.75" customHeight="1">
      <c r="G152" s="104"/>
      <c r="J152" s="14"/>
    </row>
    <row r="153" spans="7:10" ht="15.75" customHeight="1">
      <c r="G153" s="104"/>
      <c r="J153" s="14"/>
    </row>
    <row r="154" spans="7:10" ht="15.75" customHeight="1">
      <c r="G154" s="104"/>
      <c r="J154" s="14"/>
    </row>
    <row r="155" spans="7:10" ht="15.75" customHeight="1">
      <c r="G155" s="104"/>
      <c r="J155" s="14"/>
    </row>
    <row r="156" spans="7:10" ht="15.75" customHeight="1">
      <c r="G156" s="104"/>
      <c r="J156" s="14"/>
    </row>
    <row r="157" spans="7:10" ht="15.75" customHeight="1">
      <c r="G157" s="104"/>
      <c r="J157" s="14"/>
    </row>
    <row r="158" spans="7:10" ht="15.75" customHeight="1">
      <c r="G158" s="104"/>
      <c r="J158" s="14"/>
    </row>
    <row r="159" spans="7:10" ht="15.75" customHeight="1">
      <c r="G159" s="104"/>
      <c r="J159" s="14"/>
    </row>
    <row r="160" spans="7:10" ht="15.75" customHeight="1">
      <c r="G160" s="104"/>
      <c r="J160" s="14"/>
    </row>
    <row r="161" spans="7:10" ht="15.75" customHeight="1">
      <c r="G161" s="104"/>
      <c r="J161" s="14"/>
    </row>
    <row r="162" spans="7:10" ht="15.75" customHeight="1">
      <c r="G162" s="104"/>
      <c r="J162" s="14"/>
    </row>
    <row r="163" spans="7:10" ht="15.75" customHeight="1">
      <c r="G163" s="104"/>
      <c r="J163" s="14"/>
    </row>
    <row r="164" spans="7:10" ht="15.75" customHeight="1">
      <c r="G164" s="104"/>
      <c r="J164" s="14"/>
    </row>
    <row r="165" spans="7:10" ht="15.75" customHeight="1">
      <c r="G165" s="104"/>
      <c r="J165" s="14"/>
    </row>
    <row r="166" spans="7:10" ht="15.75" customHeight="1">
      <c r="G166" s="104"/>
      <c r="J166" s="14"/>
    </row>
    <row r="167" spans="7:10" ht="15.75" customHeight="1">
      <c r="G167" s="104"/>
      <c r="J167" s="14"/>
    </row>
    <row r="168" spans="7:10" ht="15.75" customHeight="1">
      <c r="G168" s="104"/>
      <c r="J168" s="14"/>
    </row>
    <row r="169" spans="7:10" ht="15.75" customHeight="1">
      <c r="G169" s="104"/>
      <c r="J169" s="14"/>
    </row>
    <row r="170" spans="7:10" ht="15.75" customHeight="1">
      <c r="G170" s="104"/>
      <c r="J170" s="14"/>
    </row>
    <row r="171" spans="7:10" ht="15.75" customHeight="1">
      <c r="G171" s="104"/>
      <c r="J171" s="14"/>
    </row>
    <row r="172" spans="7:10" ht="15.75" customHeight="1">
      <c r="G172" s="104"/>
      <c r="J172" s="14"/>
    </row>
    <row r="173" spans="7:10" ht="15.75" customHeight="1">
      <c r="G173" s="104"/>
      <c r="J173" s="14"/>
    </row>
    <row r="174" spans="7:10" ht="15.75" customHeight="1">
      <c r="G174" s="104"/>
      <c r="J174" s="14"/>
    </row>
    <row r="175" spans="7:10" ht="15.75" customHeight="1">
      <c r="G175" s="104"/>
      <c r="J175" s="14"/>
    </row>
    <row r="176" spans="7:10" ht="15.75" customHeight="1">
      <c r="G176" s="104"/>
      <c r="J176" s="14"/>
    </row>
    <row r="177" spans="7:10" ht="15.75" customHeight="1">
      <c r="G177" s="104"/>
      <c r="J177" s="14"/>
    </row>
    <row r="178" spans="7:10" ht="15.75" customHeight="1">
      <c r="G178" s="104"/>
      <c r="J178" s="14"/>
    </row>
    <row r="179" spans="7:10" ht="15.75" customHeight="1">
      <c r="G179" s="104"/>
      <c r="J179" s="14"/>
    </row>
    <row r="180" spans="7:10" ht="15.75" customHeight="1">
      <c r="G180" s="104"/>
      <c r="J180" s="14"/>
    </row>
    <row r="181" spans="7:10" ht="15.75" customHeight="1">
      <c r="G181" s="104"/>
      <c r="J181" s="14"/>
    </row>
    <row r="182" spans="7:10" ht="15.75" customHeight="1">
      <c r="G182" s="104"/>
      <c r="J182" s="14"/>
    </row>
    <row r="183" spans="7:10" ht="15.75" customHeight="1">
      <c r="G183" s="104"/>
      <c r="J183" s="14"/>
    </row>
    <row r="184" spans="7:10" ht="15.75" customHeight="1">
      <c r="G184" s="104"/>
      <c r="J184" s="14"/>
    </row>
    <row r="185" spans="7:10" ht="15.75" customHeight="1">
      <c r="G185" s="104"/>
      <c r="J185" s="14"/>
    </row>
    <row r="186" spans="7:10" ht="15.75" customHeight="1">
      <c r="G186" s="104"/>
      <c r="J186" s="14"/>
    </row>
    <row r="187" spans="7:10" ht="15.75" customHeight="1">
      <c r="G187" s="104"/>
      <c r="J187" s="14"/>
    </row>
    <row r="188" spans="7:10" ht="15.75" customHeight="1">
      <c r="G188" s="104"/>
      <c r="J188" s="14"/>
    </row>
    <row r="189" spans="7:10" ht="15.75" customHeight="1">
      <c r="G189" s="104"/>
      <c r="J189" s="14"/>
    </row>
    <row r="190" spans="7:10" ht="15.75" customHeight="1">
      <c r="G190" s="104"/>
      <c r="J190" s="14"/>
    </row>
    <row r="191" spans="7:10" ht="15.75" customHeight="1">
      <c r="G191" s="104"/>
      <c r="J191" s="14"/>
    </row>
    <row r="192" spans="7:10" ht="15.75" customHeight="1">
      <c r="G192" s="104"/>
      <c r="J192" s="14"/>
    </row>
    <row r="193" spans="7:10" ht="15.75" customHeight="1">
      <c r="G193" s="104"/>
      <c r="J193" s="14"/>
    </row>
    <row r="194" spans="7:10" ht="15.75" customHeight="1">
      <c r="G194" s="104"/>
      <c r="J194" s="14"/>
    </row>
    <row r="195" spans="7:10" ht="15.75" customHeight="1">
      <c r="G195" s="104"/>
      <c r="J195" s="14"/>
    </row>
    <row r="196" spans="7:10" ht="15.75" customHeight="1">
      <c r="G196" s="104"/>
      <c r="J196" s="14"/>
    </row>
    <row r="197" spans="7:10" ht="15.75" customHeight="1">
      <c r="G197" s="104"/>
      <c r="J197" s="14"/>
    </row>
    <row r="198" spans="7:10" ht="15.75" customHeight="1">
      <c r="G198" s="104"/>
      <c r="J198" s="14"/>
    </row>
    <row r="199" spans="7:10" ht="15.75" customHeight="1">
      <c r="G199" s="104"/>
      <c r="J199" s="14"/>
    </row>
    <row r="200" spans="7:10" ht="15.75" customHeight="1">
      <c r="G200" s="104"/>
      <c r="J200" s="14"/>
    </row>
    <row r="201" spans="7:10" ht="15.75" customHeight="1">
      <c r="G201" s="104"/>
      <c r="J201" s="14"/>
    </row>
    <row r="202" spans="7:10" ht="15.75" customHeight="1">
      <c r="G202" s="104"/>
      <c r="J202" s="14"/>
    </row>
    <row r="203" spans="7:10" ht="15.75" customHeight="1">
      <c r="G203" s="104"/>
      <c r="J203" s="14"/>
    </row>
    <row r="204" spans="7:10" ht="15.75" customHeight="1">
      <c r="G204" s="104"/>
      <c r="J204" s="14"/>
    </row>
    <row r="205" spans="7:10" ht="15.75" customHeight="1">
      <c r="G205" s="104"/>
      <c r="J205" s="14"/>
    </row>
    <row r="206" spans="7:10" ht="15.75" customHeight="1">
      <c r="G206" s="104"/>
      <c r="J206" s="14"/>
    </row>
    <row r="207" spans="7:10" ht="15.75" customHeight="1">
      <c r="G207" s="104"/>
      <c r="J207" s="14"/>
    </row>
    <row r="208" spans="7:10" ht="15.75" customHeight="1">
      <c r="G208" s="104"/>
      <c r="J208" s="14"/>
    </row>
    <row r="209" spans="7:10" ht="15.75" customHeight="1">
      <c r="G209" s="104"/>
      <c r="J209" s="14"/>
    </row>
    <row r="210" spans="7:10" ht="15.75" customHeight="1">
      <c r="G210" s="104"/>
      <c r="J210" s="14"/>
    </row>
    <row r="211" spans="7:10" ht="15.75" customHeight="1">
      <c r="G211" s="104"/>
      <c r="J211" s="14"/>
    </row>
    <row r="212" spans="7:10" ht="15.75" customHeight="1">
      <c r="G212" s="104"/>
      <c r="J212" s="14"/>
    </row>
    <row r="213" spans="7:10" ht="15.75" customHeight="1">
      <c r="G213" s="104"/>
      <c r="J213" s="14"/>
    </row>
    <row r="214" spans="7:10" ht="15.75" customHeight="1">
      <c r="G214" s="104"/>
      <c r="J214" s="14"/>
    </row>
    <row r="215" spans="7:10" ht="15.75" customHeight="1">
      <c r="G215" s="104"/>
      <c r="J215" s="14"/>
    </row>
    <row r="216" spans="7:10" ht="15.75" customHeight="1">
      <c r="G216" s="104"/>
      <c r="J216" s="14"/>
    </row>
    <row r="217" spans="7:10" ht="15.75" customHeight="1">
      <c r="G217" s="104"/>
      <c r="J217" s="14"/>
    </row>
    <row r="218" spans="7:10" ht="15.75" customHeight="1">
      <c r="G218" s="104"/>
      <c r="J218" s="14"/>
    </row>
    <row r="219" spans="7:10" ht="15.75" customHeight="1">
      <c r="G219" s="104"/>
      <c r="J219" s="14"/>
    </row>
    <row r="220" spans="7:10" ht="15.75" customHeight="1">
      <c r="G220" s="104"/>
      <c r="J220" s="14"/>
    </row>
    <row r="221" spans="7:10" ht="15.75" customHeight="1">
      <c r="G221" s="104"/>
      <c r="J221" s="14"/>
    </row>
    <row r="222" spans="7:10" ht="15.75" customHeight="1">
      <c r="G222" s="104"/>
      <c r="J222" s="14"/>
    </row>
    <row r="223" spans="7:10" ht="15.75" customHeight="1">
      <c r="G223" s="104"/>
      <c r="J223" s="14"/>
    </row>
    <row r="224" spans="7:10" ht="15.75" customHeight="1">
      <c r="G224" s="104"/>
      <c r="J224" s="14"/>
    </row>
    <row r="225" spans="7:10" ht="15.75" customHeight="1">
      <c r="G225" s="104"/>
      <c r="J225" s="14"/>
    </row>
    <row r="226" spans="7:10" ht="15.75" customHeight="1">
      <c r="G226" s="104"/>
      <c r="J226" s="14"/>
    </row>
    <row r="227" spans="7:10" ht="15.75" customHeight="1">
      <c r="G227" s="104"/>
      <c r="J227" s="14"/>
    </row>
    <row r="228" spans="7:10" ht="15.75" customHeight="1">
      <c r="G228" s="104"/>
      <c r="J228" s="14"/>
    </row>
    <row r="229" spans="7:10" ht="15.75" customHeight="1">
      <c r="G229" s="104"/>
      <c r="J229" s="14"/>
    </row>
    <row r="230" spans="7:10" ht="15.75" customHeight="1">
      <c r="G230" s="104"/>
      <c r="J230" s="14"/>
    </row>
    <row r="231" spans="7:10" ht="15.75" customHeight="1">
      <c r="G231" s="104"/>
      <c r="J231" s="14"/>
    </row>
    <row r="232" spans="7:10" ht="15.75" customHeight="1">
      <c r="G232" s="104"/>
      <c r="J232" s="14"/>
    </row>
    <row r="233" spans="7:10" ht="15.75" customHeight="1">
      <c r="G233" s="104"/>
      <c r="J233" s="14"/>
    </row>
    <row r="234" spans="7:10" ht="15.75" customHeight="1">
      <c r="G234" s="104"/>
      <c r="J234" s="14"/>
    </row>
    <row r="235" spans="7:10" ht="15.75" customHeight="1">
      <c r="G235" s="104"/>
      <c r="J235" s="14"/>
    </row>
    <row r="236" spans="7:10" ht="15.75" customHeight="1">
      <c r="G236" s="104"/>
      <c r="J236" s="14"/>
    </row>
    <row r="237" spans="7:10" ht="15.75" customHeight="1">
      <c r="G237" s="104"/>
      <c r="J237" s="14"/>
    </row>
    <row r="238" spans="7:10" ht="15.75" customHeight="1">
      <c r="G238" s="104"/>
      <c r="J238" s="14"/>
    </row>
    <row r="239" spans="7:10" ht="15.75" customHeight="1">
      <c r="G239" s="104"/>
      <c r="J239" s="14"/>
    </row>
    <row r="240" spans="7:10" ht="15.75" customHeight="1">
      <c r="G240" s="104"/>
      <c r="J240" s="14"/>
    </row>
    <row r="241" spans="7:10" ht="15.75" customHeight="1">
      <c r="G241" s="104"/>
      <c r="J241" s="14"/>
    </row>
    <row r="242" spans="7:10" ht="15.75" customHeight="1">
      <c r="G242" s="104"/>
      <c r="J242" s="14"/>
    </row>
    <row r="243" spans="7:10" ht="15.75" customHeight="1">
      <c r="G243" s="104"/>
      <c r="J243" s="14"/>
    </row>
    <row r="244" spans="7:10" ht="15.75" customHeight="1">
      <c r="G244" s="104"/>
      <c r="J244" s="14"/>
    </row>
    <row r="245" spans="7:10" ht="15.75" customHeight="1">
      <c r="G245" s="104"/>
      <c r="J245" s="14"/>
    </row>
    <row r="246" spans="7:10" ht="15.75" customHeight="1">
      <c r="G246" s="104"/>
      <c r="J246" s="14"/>
    </row>
    <row r="247" spans="7:10" ht="15.75" customHeight="1">
      <c r="G247" s="104"/>
      <c r="J247" s="14"/>
    </row>
    <row r="248" spans="7:10" ht="15.75" customHeight="1">
      <c r="G248" s="104"/>
      <c r="J248" s="14"/>
    </row>
    <row r="249" spans="7:10" ht="15.75" customHeight="1">
      <c r="G249" s="104"/>
      <c r="J249" s="14"/>
    </row>
    <row r="250" spans="7:10" ht="15.75" customHeight="1">
      <c r="G250" s="104"/>
      <c r="J250" s="14"/>
    </row>
    <row r="251" spans="7:10" ht="15.75" customHeight="1">
      <c r="G251" s="104"/>
      <c r="J251" s="14"/>
    </row>
    <row r="252" spans="7:10" ht="15.75" customHeight="1">
      <c r="G252" s="104"/>
      <c r="J252" s="14"/>
    </row>
    <row r="253" spans="7:10" ht="15.75" customHeight="1">
      <c r="G253" s="104"/>
      <c r="J253" s="14"/>
    </row>
    <row r="254" spans="7:10" ht="15.75" customHeight="1">
      <c r="G254" s="104"/>
      <c r="J254" s="14"/>
    </row>
    <row r="255" spans="7:10" ht="15.75" customHeight="1">
      <c r="G255" s="104"/>
      <c r="J255" s="14"/>
    </row>
    <row r="256" spans="7:10" ht="15.75" customHeight="1">
      <c r="G256" s="104"/>
      <c r="J256" s="14"/>
    </row>
    <row r="257" spans="7:10" ht="15.75" customHeight="1">
      <c r="G257" s="104"/>
      <c r="J257" s="14"/>
    </row>
    <row r="258" spans="7:10" ht="15.75" customHeight="1">
      <c r="G258" s="104"/>
      <c r="J258" s="14"/>
    </row>
    <row r="259" spans="7:10" ht="15.75" customHeight="1">
      <c r="G259" s="104"/>
      <c r="J259" s="14"/>
    </row>
    <row r="260" spans="7:10" ht="15.75" customHeight="1">
      <c r="G260" s="104"/>
      <c r="J260" s="14"/>
    </row>
    <row r="261" spans="7:10" ht="15.75" customHeight="1">
      <c r="G261" s="104"/>
      <c r="J261" s="14"/>
    </row>
    <row r="262" spans="7:10" ht="15.75" customHeight="1">
      <c r="G262" s="104"/>
      <c r="J262" s="14"/>
    </row>
    <row r="263" spans="7:10" ht="15.75" customHeight="1">
      <c r="G263" s="104"/>
      <c r="J263" s="14"/>
    </row>
    <row r="264" spans="7:10" ht="15.75" customHeight="1">
      <c r="G264" s="104"/>
      <c r="J264" s="14"/>
    </row>
    <row r="265" spans="7:10" ht="15.75" customHeight="1">
      <c r="G265" s="104"/>
      <c r="J265" s="14"/>
    </row>
    <row r="266" spans="7:10" ht="15.75" customHeight="1">
      <c r="G266" s="104"/>
      <c r="J266" s="14"/>
    </row>
    <row r="267" spans="7:10" ht="15.75" customHeight="1">
      <c r="G267" s="104"/>
      <c r="J267" s="14"/>
    </row>
    <row r="268" spans="7:10" ht="15.75" customHeight="1">
      <c r="G268" s="104"/>
      <c r="J268" s="14"/>
    </row>
    <row r="269" spans="7:10" ht="15.75" customHeight="1">
      <c r="G269" s="104"/>
      <c r="J269" s="14"/>
    </row>
    <row r="270" spans="7:10" ht="15.75" customHeight="1">
      <c r="G270" s="104"/>
      <c r="J270" s="14"/>
    </row>
    <row r="271" spans="7:10" ht="15.75" customHeight="1">
      <c r="G271" s="104"/>
      <c r="J271" s="14"/>
    </row>
    <row r="272" spans="7:10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I43 B69:I71 B44:E68 G44:I68" numberStoredAsText="1"/>
    <ignoredError sqref="F44:F68" numberStoredAsText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BN1004"/>
  <sheetViews>
    <sheetView workbookViewId="0">
      <pane xSplit="6" topLeftCell="BD1" activePane="topRight" state="frozen"/>
      <selection pane="topRight" activeCell="BG87" sqref="BG87"/>
    </sheetView>
  </sheetViews>
  <sheetFormatPr baseColWidth="10" defaultColWidth="14.42578125" defaultRowHeight="15" customHeight="1"/>
  <cols>
    <col min="1" max="1" width="1.85546875" customWidth="1"/>
    <col min="2" max="2" width="4.28515625" customWidth="1"/>
    <col min="3" max="3" width="5.7109375" customWidth="1"/>
    <col min="4" max="4" width="4.7109375" customWidth="1"/>
    <col min="5" max="5" width="69.28515625" customWidth="1"/>
    <col min="6" max="6" width="17" customWidth="1"/>
    <col min="7" max="7" width="16.5703125" customWidth="1"/>
    <col min="8" max="8" width="17.5703125" customWidth="1"/>
    <col min="9" max="9" width="16.5703125" customWidth="1"/>
    <col min="10" max="11" width="15.28515625" customWidth="1"/>
    <col min="12" max="12" width="16.5703125" customWidth="1"/>
    <col min="13" max="15" width="16.85546875" customWidth="1"/>
    <col min="16" max="16" width="16.42578125" customWidth="1"/>
    <col min="17" max="17" width="17.7109375" customWidth="1"/>
    <col min="18" max="18" width="16.140625" customWidth="1"/>
    <col min="19" max="19" width="17.140625" customWidth="1"/>
    <col min="20" max="20" width="15.5703125" customWidth="1"/>
    <col min="22" max="22" width="13.85546875" customWidth="1"/>
    <col min="23" max="23" width="13.140625" customWidth="1"/>
    <col min="24" max="24" width="15.28515625" customWidth="1"/>
    <col min="25" max="25" width="13.7109375" customWidth="1"/>
    <col min="26" max="26" width="15.5703125" customWidth="1"/>
    <col min="27" max="27" width="14.140625" hidden="1" customWidth="1"/>
    <col min="28" max="28" width="15.140625" hidden="1" customWidth="1"/>
    <col min="29" max="29" width="14" hidden="1" customWidth="1"/>
    <col min="30" max="40" width="10.140625" hidden="1" customWidth="1"/>
    <col min="41" max="42" width="11.85546875" hidden="1" customWidth="1"/>
    <col min="43" max="43" width="10.140625" hidden="1" customWidth="1"/>
    <col min="44" max="46" width="11" hidden="1" customWidth="1"/>
    <col min="47" max="48" width="10.140625" hidden="1" customWidth="1"/>
    <col min="49" max="54" width="14.42578125" hidden="1"/>
    <col min="62" max="63" width="16.5703125" customWidth="1"/>
    <col min="64" max="64" width="15.28515625" customWidth="1"/>
    <col min="65" max="65" width="15.28515625" hidden="1" customWidth="1"/>
    <col min="66" max="66" width="15.28515625" customWidth="1"/>
  </cols>
  <sheetData>
    <row r="1" spans="1:6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I1" s="1"/>
      <c r="BJ1" s="1"/>
      <c r="BK1" s="1"/>
      <c r="BN1" s="1"/>
    </row>
    <row r="2" spans="1:66">
      <c r="A2" s="1"/>
      <c r="B2" s="313"/>
      <c r="C2" s="314"/>
      <c r="D2" s="1"/>
      <c r="E2" s="274" t="s">
        <v>0</v>
      </c>
      <c r="F2" s="275"/>
      <c r="G2" s="275"/>
      <c r="H2" s="275"/>
      <c r="I2" s="275"/>
      <c r="J2" s="275"/>
      <c r="K2" s="275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I2" s="1"/>
      <c r="BJ2" s="1"/>
      <c r="BK2" s="1"/>
      <c r="BN2" s="1"/>
    </row>
    <row r="3" spans="1:66">
      <c r="A3" s="1"/>
      <c r="B3" s="313"/>
      <c r="C3" s="314"/>
      <c r="D3" s="1"/>
      <c r="E3" s="276" t="s">
        <v>106</v>
      </c>
      <c r="F3" s="275"/>
      <c r="G3" s="275"/>
      <c r="H3" s="275"/>
      <c r="I3" s="275"/>
      <c r="J3" s="275"/>
      <c r="K3" s="275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I3" s="1"/>
      <c r="BJ3" s="1"/>
      <c r="BK3" s="1"/>
      <c r="BN3" s="1"/>
    </row>
    <row r="4" spans="1:66">
      <c r="A4" s="1"/>
      <c r="B4" s="1"/>
      <c r="C4" s="1"/>
      <c r="D4" s="1"/>
      <c r="E4" s="276" t="s">
        <v>2</v>
      </c>
      <c r="F4" s="275"/>
      <c r="G4" s="275"/>
      <c r="H4" s="275"/>
      <c r="I4" s="275"/>
      <c r="J4" s="275"/>
      <c r="K4" s="27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277"/>
      <c r="AD4" s="277"/>
      <c r="AE4" s="277"/>
      <c r="AF4" s="277"/>
      <c r="AG4" s="277"/>
      <c r="AH4" s="27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I4" s="1"/>
      <c r="BJ4" s="1"/>
      <c r="BK4" s="1"/>
      <c r="BN4" s="1"/>
    </row>
    <row r="5" spans="1:66">
      <c r="A5" s="1"/>
      <c r="B5" s="1"/>
      <c r="C5" s="6"/>
      <c r="D5" s="6"/>
      <c r="E5" s="315" t="s">
        <v>436</v>
      </c>
      <c r="F5" s="314"/>
      <c r="G5" s="314"/>
      <c r="H5" s="314"/>
      <c r="I5" s="314"/>
      <c r="J5" s="314"/>
      <c r="K5" s="314"/>
      <c r="L5" s="10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5"/>
      <c r="AC5" s="278"/>
      <c r="AD5" s="277"/>
      <c r="AE5" s="277"/>
      <c r="AF5" s="277"/>
      <c r="AG5" s="277"/>
      <c r="AH5" s="277" t="s">
        <v>437</v>
      </c>
      <c r="AI5" s="277"/>
      <c r="AJ5" s="277"/>
      <c r="AK5" s="277"/>
      <c r="AL5" s="277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I5" s="1"/>
      <c r="BJ5" s="1"/>
      <c r="BK5" s="1"/>
      <c r="BN5" s="1"/>
    </row>
    <row r="6" spans="1:66">
      <c r="A6" s="1"/>
      <c r="B6" s="1"/>
      <c r="C6" s="6"/>
      <c r="D6" s="6"/>
      <c r="E6" s="5"/>
      <c r="F6" s="1"/>
      <c r="G6" s="228"/>
      <c r="H6" s="1"/>
      <c r="I6" s="1"/>
      <c r="J6" s="1"/>
      <c r="K6" s="1"/>
      <c r="L6" s="10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5"/>
      <c r="AC6" s="278"/>
      <c r="AD6" s="277"/>
      <c r="AE6" s="277"/>
      <c r="AF6" s="277"/>
      <c r="AG6" s="277"/>
      <c r="AH6" s="277"/>
      <c r="AI6" s="277"/>
      <c r="AJ6" s="277"/>
      <c r="AK6" s="277"/>
      <c r="AL6" s="277"/>
      <c r="AM6" s="1"/>
      <c r="AN6" s="277"/>
      <c r="AO6" s="277"/>
      <c r="AP6" s="277"/>
      <c r="AQ6" s="277"/>
      <c r="AR6" s="1"/>
      <c r="AS6" s="277"/>
      <c r="AT6" s="277"/>
      <c r="AU6" s="277"/>
      <c r="AV6" s="1"/>
      <c r="AW6" s="277"/>
      <c r="AX6" s="1"/>
      <c r="AY6" s="1"/>
      <c r="AZ6" s="1"/>
      <c r="BA6" s="1"/>
      <c r="BB6" s="1"/>
      <c r="BI6" s="1"/>
      <c r="BJ6" s="1"/>
      <c r="BK6" s="1"/>
      <c r="BN6" s="1"/>
    </row>
    <row r="7" spans="1:66" ht="20.25" customHeight="1" thickBot="1">
      <c r="A7" s="1"/>
      <c r="B7" s="1"/>
      <c r="C7" s="1"/>
      <c r="D7" s="1"/>
      <c r="E7" s="1"/>
      <c r="F7" s="10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I7" s="1"/>
      <c r="BJ7" s="1"/>
      <c r="BK7" s="1"/>
      <c r="BN7" s="1"/>
    </row>
    <row r="8" spans="1:66" ht="15.75" customHeight="1">
      <c r="A8" s="157"/>
      <c r="B8" s="472" t="s">
        <v>4</v>
      </c>
      <c r="C8" s="473" t="s">
        <v>107</v>
      </c>
      <c r="D8" s="473" t="s">
        <v>5</v>
      </c>
      <c r="E8" s="473" t="s">
        <v>108</v>
      </c>
      <c r="F8" s="474" t="s">
        <v>109</v>
      </c>
      <c r="G8" s="475" t="s">
        <v>438</v>
      </c>
      <c r="H8" s="476" t="s">
        <v>110</v>
      </c>
      <c r="I8" s="475" t="s">
        <v>110</v>
      </c>
      <c r="J8" s="477" t="s">
        <v>110</v>
      </c>
      <c r="K8" s="475" t="s">
        <v>111</v>
      </c>
      <c r="L8" s="475" t="s">
        <v>111</v>
      </c>
      <c r="M8" s="476" t="s">
        <v>111</v>
      </c>
      <c r="N8" s="476" t="s">
        <v>112</v>
      </c>
      <c r="O8" s="476" t="s">
        <v>112</v>
      </c>
      <c r="P8" s="475" t="s">
        <v>112</v>
      </c>
      <c r="Q8" s="475" t="s">
        <v>112</v>
      </c>
      <c r="R8" s="477" t="s">
        <v>112</v>
      </c>
      <c r="S8" s="475" t="s">
        <v>112</v>
      </c>
      <c r="T8" s="476" t="s">
        <v>112</v>
      </c>
      <c r="U8" s="476" t="s">
        <v>113</v>
      </c>
      <c r="V8" s="476" t="s">
        <v>114</v>
      </c>
      <c r="W8" s="476" t="s">
        <v>114</v>
      </c>
      <c r="X8" s="476" t="s">
        <v>114</v>
      </c>
      <c r="Y8" s="476" t="s">
        <v>114</v>
      </c>
      <c r="Z8" s="476" t="s">
        <v>114</v>
      </c>
      <c r="AA8" s="478"/>
      <c r="AB8" s="477"/>
      <c r="AC8" s="477"/>
      <c r="AD8" s="479"/>
      <c r="AE8" s="479"/>
      <c r="AF8" s="479"/>
      <c r="AG8" s="479"/>
      <c r="AH8" s="479"/>
      <c r="AI8" s="479"/>
      <c r="AJ8" s="479"/>
      <c r="AK8" s="479"/>
      <c r="AL8" s="479"/>
      <c r="AM8" s="479"/>
      <c r="AN8" s="479"/>
      <c r="AO8" s="479"/>
      <c r="AP8" s="479"/>
      <c r="AQ8" s="479"/>
      <c r="AR8" s="479"/>
      <c r="AS8" s="479"/>
      <c r="AT8" s="479"/>
      <c r="AU8" s="479"/>
      <c r="AV8" s="479"/>
      <c r="AW8" s="480"/>
      <c r="AX8" s="481"/>
      <c r="AY8" s="481"/>
      <c r="AZ8" s="481"/>
      <c r="BA8" s="482"/>
      <c r="BB8" s="483"/>
      <c r="BC8" s="476" t="s">
        <v>439</v>
      </c>
      <c r="BD8" s="476" t="s">
        <v>439</v>
      </c>
      <c r="BE8" s="476" t="s">
        <v>115</v>
      </c>
      <c r="BF8" s="476" t="s">
        <v>115</v>
      </c>
      <c r="BG8" s="475" t="s">
        <v>299</v>
      </c>
      <c r="BH8" s="475" t="s">
        <v>299</v>
      </c>
      <c r="BI8" s="475" t="s">
        <v>299</v>
      </c>
      <c r="BJ8" s="476" t="s">
        <v>116</v>
      </c>
      <c r="BK8" s="475" t="s">
        <v>440</v>
      </c>
      <c r="BL8" s="475" t="s">
        <v>440</v>
      </c>
      <c r="BM8" s="476" t="s">
        <v>116</v>
      </c>
      <c r="BN8" s="484" t="s">
        <v>116</v>
      </c>
    </row>
    <row r="9" spans="1:66">
      <c r="A9" s="42"/>
      <c r="B9" s="485"/>
      <c r="C9" s="486"/>
      <c r="D9" s="486"/>
      <c r="E9" s="486"/>
      <c r="F9" s="487"/>
      <c r="G9" s="488" t="s">
        <v>441</v>
      </c>
      <c r="H9" s="290" t="s">
        <v>442</v>
      </c>
      <c r="I9" s="289" t="s">
        <v>443</v>
      </c>
      <c r="J9" s="58" t="s">
        <v>119</v>
      </c>
      <c r="K9" s="289" t="s">
        <v>120</v>
      </c>
      <c r="L9" s="289" t="s">
        <v>444</v>
      </c>
      <c r="M9" s="290" t="s">
        <v>445</v>
      </c>
      <c r="N9" s="290" t="s">
        <v>446</v>
      </c>
      <c r="O9" s="290" t="s">
        <v>447</v>
      </c>
      <c r="P9" s="289" t="s">
        <v>122</v>
      </c>
      <c r="Q9" s="289" t="s">
        <v>448</v>
      </c>
      <c r="R9" s="66" t="s">
        <v>449</v>
      </c>
      <c r="S9" s="289" t="s">
        <v>450</v>
      </c>
      <c r="T9" s="290" t="s">
        <v>451</v>
      </c>
      <c r="U9" s="290" t="s">
        <v>452</v>
      </c>
      <c r="V9" s="290" t="s">
        <v>453</v>
      </c>
      <c r="W9" s="290" t="s">
        <v>454</v>
      </c>
      <c r="X9" s="290" t="s">
        <v>126</v>
      </c>
      <c r="Y9" s="290" t="s">
        <v>455</v>
      </c>
      <c r="Z9" s="290" t="s">
        <v>456</v>
      </c>
      <c r="AA9" s="280"/>
      <c r="AB9" s="279"/>
      <c r="AC9" s="279"/>
      <c r="AD9" s="282"/>
      <c r="AE9" s="282"/>
      <c r="AF9" s="282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3"/>
      <c r="AX9" s="283"/>
      <c r="AY9" s="283"/>
      <c r="AZ9" s="283"/>
      <c r="BA9" s="283"/>
      <c r="BB9" s="222"/>
      <c r="BC9" s="290" t="s">
        <v>457</v>
      </c>
      <c r="BD9" s="290" t="s">
        <v>458</v>
      </c>
      <c r="BE9" s="290" t="s">
        <v>459</v>
      </c>
      <c r="BF9" s="290" t="s">
        <v>460</v>
      </c>
      <c r="BG9" s="488" t="s">
        <v>461</v>
      </c>
      <c r="BH9" s="488" t="s">
        <v>462</v>
      </c>
      <c r="BI9" s="488" t="s">
        <v>304</v>
      </c>
      <c r="BJ9" s="290" t="s">
        <v>132</v>
      </c>
      <c r="BK9" s="289" t="s">
        <v>463</v>
      </c>
      <c r="BL9" s="289" t="s">
        <v>464</v>
      </c>
      <c r="BM9" s="488" t="s">
        <v>129</v>
      </c>
      <c r="BN9" s="489" t="s">
        <v>465</v>
      </c>
    </row>
    <row r="10" spans="1:66">
      <c r="A10" s="42"/>
      <c r="B10" s="485"/>
      <c r="C10" s="486"/>
      <c r="D10" s="486"/>
      <c r="E10" s="486"/>
      <c r="F10" s="487"/>
      <c r="G10" s="289" t="s">
        <v>466</v>
      </c>
      <c r="H10" s="284" t="s">
        <v>467</v>
      </c>
      <c r="I10" s="490" t="s">
        <v>468</v>
      </c>
      <c r="J10" s="66" t="s">
        <v>140</v>
      </c>
      <c r="K10" s="289" t="s">
        <v>141</v>
      </c>
      <c r="L10" s="289" t="s">
        <v>469</v>
      </c>
      <c r="M10" s="285" t="s">
        <v>470</v>
      </c>
      <c r="N10" s="285" t="s">
        <v>471</v>
      </c>
      <c r="O10" s="285" t="s">
        <v>472</v>
      </c>
      <c r="P10" s="289" t="s">
        <v>143</v>
      </c>
      <c r="Q10" s="289" t="s">
        <v>473</v>
      </c>
      <c r="R10" s="66" t="s">
        <v>474</v>
      </c>
      <c r="S10" s="289" t="s">
        <v>475</v>
      </c>
      <c r="T10" s="290" t="s">
        <v>476</v>
      </c>
      <c r="U10" s="290" t="s">
        <v>477</v>
      </c>
      <c r="V10" s="290" t="s">
        <v>478</v>
      </c>
      <c r="W10" s="290" t="s">
        <v>479</v>
      </c>
      <c r="X10" s="290" t="s">
        <v>147</v>
      </c>
      <c r="Y10" s="290" t="s">
        <v>480</v>
      </c>
      <c r="Z10" s="290" t="s">
        <v>481</v>
      </c>
      <c r="AA10" s="286"/>
      <c r="AB10" s="285"/>
      <c r="AC10" s="285"/>
      <c r="AD10" s="491"/>
      <c r="AE10" s="492"/>
      <c r="AF10" s="492"/>
      <c r="AG10" s="493"/>
      <c r="AH10" s="494"/>
      <c r="AI10" s="287"/>
      <c r="AJ10" s="495"/>
      <c r="AK10" s="496"/>
      <c r="AL10" s="496"/>
      <c r="AM10" s="494"/>
      <c r="AN10" s="494"/>
      <c r="AO10" s="494"/>
      <c r="AP10" s="494"/>
      <c r="AQ10" s="494"/>
      <c r="AR10" s="494"/>
      <c r="AS10" s="494"/>
      <c r="AT10" s="494"/>
      <c r="AU10" s="494"/>
      <c r="AV10" s="494"/>
      <c r="AW10" s="497"/>
      <c r="AX10" s="288"/>
      <c r="AY10" s="288"/>
      <c r="AZ10" s="288"/>
      <c r="BA10" s="497"/>
      <c r="BB10" s="288"/>
      <c r="BC10" s="290" t="s">
        <v>482</v>
      </c>
      <c r="BD10" s="290" t="s">
        <v>483</v>
      </c>
      <c r="BE10" s="290" t="s">
        <v>484</v>
      </c>
      <c r="BF10" s="290" t="s">
        <v>485</v>
      </c>
      <c r="BG10" s="289" t="s">
        <v>315</v>
      </c>
      <c r="BH10" s="289" t="s">
        <v>486</v>
      </c>
      <c r="BI10" s="289" t="s">
        <v>315</v>
      </c>
      <c r="BJ10" s="67" t="s">
        <v>153</v>
      </c>
      <c r="BK10" s="498" t="s">
        <v>487</v>
      </c>
      <c r="BL10" s="498" t="s">
        <v>525</v>
      </c>
      <c r="BM10" s="290" t="s">
        <v>488</v>
      </c>
      <c r="BN10" s="499" t="s">
        <v>489</v>
      </c>
    </row>
    <row r="11" spans="1:66" ht="25.5" customHeight="1" thickBot="1">
      <c r="A11" s="42"/>
      <c r="B11" s="485"/>
      <c r="C11" s="486"/>
      <c r="D11" s="486"/>
      <c r="E11" s="486"/>
      <c r="F11" s="487"/>
      <c r="G11" s="500" t="s">
        <v>163</v>
      </c>
      <c r="H11" s="291" t="s">
        <v>163</v>
      </c>
      <c r="I11" s="500" t="s">
        <v>163</v>
      </c>
      <c r="J11" s="292" t="s">
        <v>161</v>
      </c>
      <c r="K11" s="501" t="s">
        <v>162</v>
      </c>
      <c r="L11" s="502" t="s">
        <v>490</v>
      </c>
      <c r="M11" s="293" t="s">
        <v>491</v>
      </c>
      <c r="N11" s="293" t="s">
        <v>492</v>
      </c>
      <c r="O11" s="294" t="s">
        <v>490</v>
      </c>
      <c r="P11" s="501" t="s">
        <v>164</v>
      </c>
      <c r="Q11" s="501" t="s">
        <v>493</v>
      </c>
      <c r="R11" s="292" t="s">
        <v>494</v>
      </c>
      <c r="S11" s="501" t="s">
        <v>490</v>
      </c>
      <c r="T11" s="294" t="s">
        <v>495</v>
      </c>
      <c r="U11" s="293"/>
      <c r="V11" s="293"/>
      <c r="W11" s="295" t="s">
        <v>496</v>
      </c>
      <c r="X11" s="295" t="s">
        <v>168</v>
      </c>
      <c r="Y11" s="295"/>
      <c r="Z11" s="295" t="s">
        <v>497</v>
      </c>
      <c r="AA11" s="296"/>
      <c r="AB11" s="297"/>
      <c r="AC11" s="293"/>
      <c r="AD11" s="503"/>
      <c r="AE11" s="504"/>
      <c r="AF11" s="504"/>
      <c r="AG11" s="505"/>
      <c r="AH11" s="505"/>
      <c r="AI11" s="298"/>
      <c r="AJ11" s="506"/>
      <c r="AK11" s="507"/>
      <c r="AL11" s="507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W11" s="508"/>
      <c r="AX11" s="299"/>
      <c r="AY11" s="299"/>
      <c r="AZ11" s="299"/>
      <c r="BA11" s="508"/>
      <c r="BB11" s="299"/>
      <c r="BC11" s="295"/>
      <c r="BD11" s="295"/>
      <c r="BE11" s="295"/>
      <c r="BF11" s="509"/>
      <c r="BG11" s="501"/>
      <c r="BH11" s="501"/>
      <c r="BI11" s="501" t="s">
        <v>163</v>
      </c>
      <c r="BJ11" s="294"/>
      <c r="BK11" s="510" t="s">
        <v>498</v>
      </c>
      <c r="BL11" s="300"/>
      <c r="BM11" s="74" t="s">
        <v>170</v>
      </c>
      <c r="BN11" s="511"/>
    </row>
    <row r="12" spans="1:66">
      <c r="A12" s="42"/>
      <c r="B12" s="512"/>
      <c r="C12" s="301"/>
      <c r="D12" s="302"/>
      <c r="E12" s="303" t="s">
        <v>178</v>
      </c>
      <c r="F12" s="304">
        <f>+F15+F17+F13+F25</f>
        <v>-84061469</v>
      </c>
      <c r="G12" s="513"/>
      <c r="H12" s="514"/>
      <c r="I12" s="515"/>
      <c r="J12" s="513"/>
      <c r="K12" s="514"/>
      <c r="L12" s="516"/>
      <c r="M12" s="516"/>
      <c r="N12" s="516"/>
      <c r="O12" s="516"/>
      <c r="P12" s="517"/>
      <c r="Q12" s="518"/>
      <c r="R12" s="519"/>
      <c r="S12" s="520"/>
      <c r="T12" s="520"/>
      <c r="U12" s="520"/>
      <c r="V12" s="520"/>
      <c r="W12" s="521"/>
      <c r="X12" s="520"/>
      <c r="Y12" s="522"/>
      <c r="Z12" s="520"/>
      <c r="AA12" s="523"/>
      <c r="AB12" s="521"/>
      <c r="AC12" s="520"/>
      <c r="AD12" s="523"/>
      <c r="AE12" s="520"/>
      <c r="AF12" s="520"/>
      <c r="AG12" s="520"/>
      <c r="AH12" s="524"/>
      <c r="AI12" s="521"/>
      <c r="AJ12" s="520"/>
      <c r="AK12" s="520"/>
      <c r="AL12" s="522"/>
      <c r="AM12" s="525"/>
      <c r="AN12" s="526"/>
      <c r="AO12" s="525"/>
      <c r="AP12" s="525"/>
      <c r="AQ12" s="525"/>
      <c r="AR12" s="525"/>
      <c r="AS12" s="525"/>
      <c r="AT12" s="525"/>
      <c r="AU12" s="527"/>
      <c r="AV12" s="525"/>
      <c r="AW12" s="527"/>
      <c r="AX12" s="526"/>
      <c r="AY12" s="526"/>
      <c r="AZ12" s="526"/>
      <c r="BA12" s="525"/>
      <c r="BB12" s="526"/>
      <c r="BC12" s="520"/>
      <c r="BD12" s="520"/>
      <c r="BE12" s="521"/>
      <c r="BF12" s="521"/>
      <c r="BG12" s="521"/>
      <c r="BH12" s="521"/>
      <c r="BI12" s="520"/>
      <c r="BJ12" s="523"/>
      <c r="BK12" s="305"/>
      <c r="BL12" s="608"/>
      <c r="BM12" s="607"/>
      <c r="BN12" s="528"/>
    </row>
    <row r="13" spans="1:66" hidden="1">
      <c r="A13" s="173"/>
      <c r="B13" s="529" t="s">
        <v>25</v>
      </c>
      <c r="C13" s="530"/>
      <c r="D13" s="530"/>
      <c r="E13" s="530" t="s">
        <v>247</v>
      </c>
      <c r="F13" s="531">
        <f>F14</f>
        <v>0</v>
      </c>
      <c r="G13" s="513"/>
      <c r="H13" s="514"/>
      <c r="I13" s="515"/>
      <c r="J13" s="532"/>
      <c r="K13" s="514"/>
      <c r="L13" s="516"/>
      <c r="M13" s="516"/>
      <c r="N13" s="516"/>
      <c r="O13" s="516"/>
      <c r="P13" s="517"/>
      <c r="Q13" s="518"/>
      <c r="R13" s="533"/>
      <c r="S13" s="516"/>
      <c r="T13" s="516"/>
      <c r="U13" s="516"/>
      <c r="V13" s="516"/>
      <c r="W13" s="518"/>
      <c r="X13" s="516"/>
      <c r="Y13" s="534"/>
      <c r="Z13" s="516"/>
      <c r="AA13" s="517"/>
      <c r="AB13" s="518"/>
      <c r="AC13" s="516"/>
      <c r="AD13" s="517"/>
      <c r="AE13" s="514"/>
      <c r="AF13" s="516"/>
      <c r="AG13" s="516"/>
      <c r="AH13" s="516"/>
      <c r="AI13" s="518"/>
      <c r="AJ13" s="516"/>
      <c r="AK13" s="516"/>
      <c r="AL13" s="534"/>
      <c r="AM13" s="520"/>
      <c r="AN13" s="521"/>
      <c r="AO13" s="520"/>
      <c r="AP13" s="520"/>
      <c r="AQ13" s="520"/>
      <c r="AR13" s="520"/>
      <c r="AS13" s="520"/>
      <c r="AT13" s="520"/>
      <c r="AU13" s="523"/>
      <c r="AV13" s="520"/>
      <c r="AW13" s="523"/>
      <c r="AX13" s="521"/>
      <c r="AY13" s="521"/>
      <c r="AZ13" s="521"/>
      <c r="BA13" s="520"/>
      <c r="BB13" s="521"/>
      <c r="BC13" s="516"/>
      <c r="BD13" s="516"/>
      <c r="BE13" s="518"/>
      <c r="BF13" s="518"/>
      <c r="BG13" s="518"/>
      <c r="BH13" s="518"/>
      <c r="BI13" s="516"/>
      <c r="BJ13" s="517"/>
      <c r="BK13" s="534"/>
      <c r="BL13" s="609"/>
      <c r="BM13" s="517"/>
      <c r="BN13" s="535"/>
    </row>
    <row r="14" spans="1:66" hidden="1">
      <c r="A14" s="42"/>
      <c r="B14" s="536"/>
      <c r="C14" s="537" t="s">
        <v>85</v>
      </c>
      <c r="D14" s="538"/>
      <c r="E14" s="539" t="s">
        <v>247</v>
      </c>
      <c r="F14" s="540">
        <f t="shared" ref="F14:F16" si="0">SUM(G14:BT14)</f>
        <v>0</v>
      </c>
      <c r="G14" s="513"/>
      <c r="H14" s="514"/>
      <c r="I14" s="515"/>
      <c r="J14" s="532"/>
      <c r="K14" s="514"/>
      <c r="L14" s="514"/>
      <c r="M14" s="514"/>
      <c r="N14" s="514"/>
      <c r="O14" s="514"/>
      <c r="P14" s="541"/>
      <c r="Q14" s="515"/>
      <c r="R14" s="513"/>
      <c r="S14" s="514"/>
      <c r="T14" s="514"/>
      <c r="U14" s="514"/>
      <c r="V14" s="514"/>
      <c r="W14" s="515"/>
      <c r="X14" s="514"/>
      <c r="Y14" s="542"/>
      <c r="Z14" s="514"/>
      <c r="AA14" s="541"/>
      <c r="AB14" s="515"/>
      <c r="AC14" s="514"/>
      <c r="AD14" s="541"/>
      <c r="AE14" s="514"/>
      <c r="AF14" s="514"/>
      <c r="AG14" s="514"/>
      <c r="AH14" s="514"/>
      <c r="AI14" s="515"/>
      <c r="AJ14" s="514"/>
      <c r="AK14" s="514"/>
      <c r="AL14" s="542"/>
      <c r="AM14" s="525"/>
      <c r="AN14" s="526"/>
      <c r="AO14" s="525"/>
      <c r="AP14" s="525"/>
      <c r="AQ14" s="525"/>
      <c r="AR14" s="525"/>
      <c r="AS14" s="525"/>
      <c r="AT14" s="525"/>
      <c r="AU14" s="527"/>
      <c r="AV14" s="525"/>
      <c r="AW14" s="527"/>
      <c r="AX14" s="526"/>
      <c r="AY14" s="526"/>
      <c r="AZ14" s="526"/>
      <c r="BA14" s="525"/>
      <c r="BB14" s="526"/>
      <c r="BC14" s="514"/>
      <c r="BD14" s="514"/>
      <c r="BE14" s="515"/>
      <c r="BF14" s="515"/>
      <c r="BG14" s="515"/>
      <c r="BH14" s="515"/>
      <c r="BI14" s="514"/>
      <c r="BJ14" s="541"/>
      <c r="BK14" s="542"/>
      <c r="BL14" s="610"/>
      <c r="BM14" s="541"/>
      <c r="BN14" s="543"/>
    </row>
    <row r="15" spans="1:66">
      <c r="A15" s="173"/>
      <c r="B15" s="544" t="s">
        <v>33</v>
      </c>
      <c r="C15" s="530" t="s">
        <v>13</v>
      </c>
      <c r="D15" s="530" t="s">
        <v>14</v>
      </c>
      <c r="E15" s="530" t="s">
        <v>34</v>
      </c>
      <c r="F15" s="531">
        <f t="shared" si="0"/>
        <v>-84061469</v>
      </c>
      <c r="G15" s="513">
        <v>-6800000</v>
      </c>
      <c r="H15" s="545">
        <v>-1477000</v>
      </c>
      <c r="I15" s="515">
        <v>-149465</v>
      </c>
      <c r="J15" s="513">
        <v>-9873</v>
      </c>
      <c r="K15" s="546">
        <v>-985692</v>
      </c>
      <c r="L15" s="547">
        <v>-799997</v>
      </c>
      <c r="M15" s="546"/>
      <c r="N15" s="546">
        <v>-971482</v>
      </c>
      <c r="O15" s="546">
        <v>-800000</v>
      </c>
      <c r="P15" s="541">
        <v>-2027534</v>
      </c>
      <c r="Q15" s="515">
        <v>-230900</v>
      </c>
      <c r="R15" s="306"/>
      <c r="S15" s="514">
        <v>-15000000</v>
      </c>
      <c r="T15" s="514"/>
      <c r="U15" s="514">
        <f>+U16</f>
        <v>-500000</v>
      </c>
      <c r="V15" s="516"/>
      <c r="W15" s="515"/>
      <c r="X15" s="548">
        <f t="shared" ref="X15:Z15" si="1">X16</f>
        <v>-49958</v>
      </c>
      <c r="Y15" s="549">
        <f t="shared" si="1"/>
        <v>-5000000</v>
      </c>
      <c r="Z15" s="548">
        <f t="shared" si="1"/>
        <v>-125250</v>
      </c>
      <c r="AA15" s="549"/>
      <c r="AB15" s="518"/>
      <c r="AC15" s="514"/>
      <c r="AD15" s="550"/>
      <c r="AE15" s="551"/>
      <c r="AF15" s="552"/>
      <c r="AG15" s="552"/>
      <c r="AH15" s="552"/>
      <c r="AI15" s="553"/>
      <c r="AJ15" s="554"/>
      <c r="AK15" s="555"/>
      <c r="AL15" s="556"/>
      <c r="AM15" s="554"/>
      <c r="AN15" s="557"/>
      <c r="AO15" s="554"/>
      <c r="AP15" s="554"/>
      <c r="AQ15" s="554"/>
      <c r="AR15" s="554"/>
      <c r="AS15" s="554"/>
      <c r="AT15" s="554"/>
      <c r="AU15" s="554"/>
      <c r="AV15" s="554"/>
      <c r="AW15" s="558"/>
      <c r="AX15" s="521"/>
      <c r="AY15" s="559"/>
      <c r="AZ15" s="521"/>
      <c r="BA15" s="560"/>
      <c r="BB15" s="561"/>
      <c r="BC15" s="548">
        <f t="shared" ref="BC15:BG15" si="2">BC16</f>
        <v>-5000000</v>
      </c>
      <c r="BD15" s="548">
        <f t="shared" si="2"/>
        <v>-38269326</v>
      </c>
      <c r="BE15" s="562">
        <f t="shared" si="2"/>
        <v>-405985</v>
      </c>
      <c r="BF15" s="562">
        <f t="shared" si="2"/>
        <v>-57000</v>
      </c>
      <c r="BG15" s="562">
        <f t="shared" si="2"/>
        <v>-135990</v>
      </c>
      <c r="BH15" s="562"/>
      <c r="BI15" s="563">
        <v>-2000000</v>
      </c>
      <c r="BJ15" s="564">
        <f t="shared" ref="BJ15:BK15" si="3">+BJ16</f>
        <v>-473250</v>
      </c>
      <c r="BK15" s="565">
        <f t="shared" si="3"/>
        <v>-360673</v>
      </c>
      <c r="BL15" s="611">
        <f>+BL16</f>
        <v>-97673</v>
      </c>
      <c r="BM15" s="584">
        <f t="shared" ref="BM15:BN15" si="4">+BM16</f>
        <v>0</v>
      </c>
      <c r="BN15" s="566">
        <f t="shared" si="4"/>
        <v>-2334421</v>
      </c>
    </row>
    <row r="16" spans="1:66">
      <c r="A16" s="42"/>
      <c r="B16" s="536"/>
      <c r="C16" s="538" t="s">
        <v>27</v>
      </c>
      <c r="D16" s="538" t="s">
        <v>14</v>
      </c>
      <c r="E16" s="538" t="s">
        <v>35</v>
      </c>
      <c r="F16" s="540">
        <f t="shared" si="0"/>
        <v>-84061469</v>
      </c>
      <c r="G16" s="513">
        <v>-6800000</v>
      </c>
      <c r="H16" s="545">
        <v>-1477000</v>
      </c>
      <c r="I16" s="515">
        <v>-149465</v>
      </c>
      <c r="J16" s="513">
        <v>-9873</v>
      </c>
      <c r="K16" s="546">
        <v>-985692</v>
      </c>
      <c r="L16" s="547">
        <v>-799997</v>
      </c>
      <c r="M16" s="546"/>
      <c r="N16" s="546">
        <v>-971482</v>
      </c>
      <c r="O16" s="546">
        <v>-800000</v>
      </c>
      <c r="P16" s="541">
        <v>-2027534</v>
      </c>
      <c r="Q16" s="515">
        <v>-230900</v>
      </c>
      <c r="R16" s="306"/>
      <c r="S16" s="514">
        <v>-15000000</v>
      </c>
      <c r="T16" s="514"/>
      <c r="U16" s="514">
        <v>-500000</v>
      </c>
      <c r="V16" s="514"/>
      <c r="W16" s="515"/>
      <c r="X16" s="548">
        <v>-49958</v>
      </c>
      <c r="Y16" s="549">
        <v>-5000000</v>
      </c>
      <c r="Z16" s="548">
        <v>-125250</v>
      </c>
      <c r="AA16" s="549"/>
      <c r="AB16" s="515"/>
      <c r="AC16" s="514"/>
      <c r="AD16" s="567"/>
      <c r="AE16" s="552"/>
      <c r="AF16" s="552"/>
      <c r="AG16" s="552"/>
      <c r="AH16" s="552"/>
      <c r="AI16" s="553"/>
      <c r="AJ16" s="554"/>
      <c r="AK16" s="554"/>
      <c r="AL16" s="568"/>
      <c r="AM16" s="554"/>
      <c r="AN16" s="557"/>
      <c r="AO16" s="554"/>
      <c r="AP16" s="554"/>
      <c r="AQ16" s="554"/>
      <c r="AR16" s="554"/>
      <c r="AS16" s="554"/>
      <c r="AT16" s="554"/>
      <c r="AU16" s="554"/>
      <c r="AV16" s="554"/>
      <c r="AW16" s="569"/>
      <c r="AX16" s="526"/>
      <c r="AY16" s="570"/>
      <c r="AZ16" s="526"/>
      <c r="BA16" s="548"/>
      <c r="BB16" s="562"/>
      <c r="BC16" s="563">
        <v>-5000000</v>
      </c>
      <c r="BD16" s="563">
        <v>-38269326</v>
      </c>
      <c r="BE16" s="571">
        <v>-405985</v>
      </c>
      <c r="BF16" s="571">
        <v>-57000</v>
      </c>
      <c r="BG16" s="571">
        <v>-135990</v>
      </c>
      <c r="BH16" s="571"/>
      <c r="BI16" s="563">
        <v>-2000000</v>
      </c>
      <c r="BJ16" s="564">
        <v>-473250</v>
      </c>
      <c r="BK16" s="565">
        <v>-360673</v>
      </c>
      <c r="BL16" s="612">
        <v>-97673</v>
      </c>
      <c r="BM16" s="564">
        <v>0</v>
      </c>
      <c r="BN16" s="572">
        <v>-2334421</v>
      </c>
    </row>
    <row r="17" spans="1:66" hidden="1">
      <c r="A17" s="173"/>
      <c r="B17" s="544" t="s">
        <v>253</v>
      </c>
      <c r="C17" s="530" t="s">
        <v>13</v>
      </c>
      <c r="D17" s="530" t="s">
        <v>14</v>
      </c>
      <c r="E17" s="530" t="s">
        <v>322</v>
      </c>
      <c r="F17" s="531">
        <f>+F18</f>
        <v>0</v>
      </c>
      <c r="G17" s="513"/>
      <c r="H17" s="514"/>
      <c r="I17" s="515"/>
      <c r="J17" s="513"/>
      <c r="K17" s="514"/>
      <c r="L17" s="514"/>
      <c r="M17" s="514"/>
      <c r="N17" s="514"/>
      <c r="O17" s="514"/>
      <c r="P17" s="541"/>
      <c r="Q17" s="515"/>
      <c r="R17" s="533"/>
      <c r="S17" s="516"/>
      <c r="T17" s="516"/>
      <c r="U17" s="516"/>
      <c r="V17" s="516"/>
      <c r="W17" s="518"/>
      <c r="X17" s="516"/>
      <c r="Y17" s="534"/>
      <c r="Z17" s="516"/>
      <c r="AA17" s="517"/>
      <c r="AB17" s="518"/>
      <c r="AC17" s="514"/>
      <c r="AD17" s="517"/>
      <c r="AE17" s="516"/>
      <c r="AF17" s="516"/>
      <c r="AG17" s="573"/>
      <c r="AH17" s="516"/>
      <c r="AI17" s="518"/>
      <c r="AJ17" s="516"/>
      <c r="AK17" s="516"/>
      <c r="AL17" s="534"/>
      <c r="AM17" s="520"/>
      <c r="AN17" s="521"/>
      <c r="AO17" s="548"/>
      <c r="AP17" s="548"/>
      <c r="AQ17" s="548"/>
      <c r="AR17" s="548"/>
      <c r="AS17" s="548"/>
      <c r="AT17" s="554"/>
      <c r="AU17" s="523"/>
      <c r="AV17" s="554"/>
      <c r="AW17" s="523"/>
      <c r="AX17" s="521"/>
      <c r="AY17" s="521"/>
      <c r="AZ17" s="521"/>
      <c r="BA17" s="560"/>
      <c r="BB17" s="521"/>
      <c r="BC17" s="516"/>
      <c r="BD17" s="516"/>
      <c r="BE17" s="518"/>
      <c r="BF17" s="518"/>
      <c r="BG17" s="518"/>
      <c r="BH17" s="518"/>
      <c r="BI17" s="516"/>
      <c r="BJ17" s="517"/>
      <c r="BK17" s="534"/>
      <c r="BL17" s="609"/>
      <c r="BM17" s="517"/>
      <c r="BN17" s="535"/>
    </row>
    <row r="18" spans="1:66" hidden="1">
      <c r="A18" s="42"/>
      <c r="B18" s="536"/>
      <c r="C18" s="538" t="s">
        <v>29</v>
      </c>
      <c r="D18" s="538" t="s">
        <v>14</v>
      </c>
      <c r="E18" s="538" t="s">
        <v>182</v>
      </c>
      <c r="F18" s="540">
        <f>SUM(F19:F22)</f>
        <v>0</v>
      </c>
      <c r="G18" s="513"/>
      <c r="H18" s="514"/>
      <c r="I18" s="515"/>
      <c r="J18" s="513"/>
      <c r="K18" s="514"/>
      <c r="L18" s="514"/>
      <c r="M18" s="514"/>
      <c r="N18" s="514"/>
      <c r="O18" s="514"/>
      <c r="P18" s="541"/>
      <c r="Q18" s="515"/>
      <c r="R18" s="513"/>
      <c r="S18" s="514"/>
      <c r="T18" s="514"/>
      <c r="U18" s="514"/>
      <c r="V18" s="514"/>
      <c r="W18" s="515"/>
      <c r="X18" s="514"/>
      <c r="Y18" s="542"/>
      <c r="Z18" s="514"/>
      <c r="AA18" s="541"/>
      <c r="AB18" s="515"/>
      <c r="AC18" s="514"/>
      <c r="AD18" s="541"/>
      <c r="AE18" s="514"/>
      <c r="AF18" s="514"/>
      <c r="AG18" s="574"/>
      <c r="AH18" s="514"/>
      <c r="AI18" s="515"/>
      <c r="AJ18" s="514"/>
      <c r="AK18" s="514"/>
      <c r="AL18" s="542"/>
      <c r="AM18" s="525"/>
      <c r="AN18" s="526"/>
      <c r="AO18" s="525"/>
      <c r="AP18" s="525"/>
      <c r="AQ18" s="525"/>
      <c r="AR18" s="525"/>
      <c r="AS18" s="525"/>
      <c r="AT18" s="575"/>
      <c r="AU18" s="527"/>
      <c r="AV18" s="554"/>
      <c r="AW18" s="527"/>
      <c r="AX18" s="526"/>
      <c r="AY18" s="526"/>
      <c r="AZ18" s="526"/>
      <c r="BA18" s="548"/>
      <c r="BB18" s="526"/>
      <c r="BC18" s="514"/>
      <c r="BD18" s="514"/>
      <c r="BE18" s="515"/>
      <c r="BF18" s="515"/>
      <c r="BG18" s="515"/>
      <c r="BH18" s="515"/>
      <c r="BI18" s="514"/>
      <c r="BJ18" s="541"/>
      <c r="BK18" s="542"/>
      <c r="BL18" s="610"/>
      <c r="BM18" s="541"/>
      <c r="BN18" s="543"/>
    </row>
    <row r="19" spans="1:66" hidden="1">
      <c r="A19" s="42"/>
      <c r="B19" s="536"/>
      <c r="C19" s="538"/>
      <c r="D19" s="538" t="s">
        <v>359</v>
      </c>
      <c r="E19" s="538" t="s">
        <v>499</v>
      </c>
      <c r="F19" s="540">
        <f>SUM(G19:AV19)</f>
        <v>0</v>
      </c>
      <c r="G19" s="513"/>
      <c r="H19" s="514"/>
      <c r="I19" s="515"/>
      <c r="J19" s="513"/>
      <c r="K19" s="514"/>
      <c r="L19" s="514"/>
      <c r="M19" s="514"/>
      <c r="N19" s="514"/>
      <c r="O19" s="514"/>
      <c r="P19" s="541"/>
      <c r="Q19" s="515"/>
      <c r="R19" s="513"/>
      <c r="S19" s="514"/>
      <c r="T19" s="514"/>
      <c r="U19" s="514"/>
      <c r="V19" s="514"/>
      <c r="W19" s="515"/>
      <c r="X19" s="514"/>
      <c r="Y19" s="542"/>
      <c r="Z19" s="514"/>
      <c r="AA19" s="541"/>
      <c r="AB19" s="515"/>
      <c r="AC19" s="514"/>
      <c r="AD19" s="541"/>
      <c r="AE19" s="514"/>
      <c r="AF19" s="514"/>
      <c r="AG19" s="514"/>
      <c r="AH19" s="514"/>
      <c r="AI19" s="515"/>
      <c r="AJ19" s="514"/>
      <c r="AK19" s="514"/>
      <c r="AL19" s="542"/>
      <c r="AM19" s="525"/>
      <c r="AN19" s="526"/>
      <c r="AO19" s="525"/>
      <c r="AP19" s="525"/>
      <c r="AQ19" s="525"/>
      <c r="AR19" s="525"/>
      <c r="AS19" s="525"/>
      <c r="AT19" s="575"/>
      <c r="AU19" s="527"/>
      <c r="AV19" s="554"/>
      <c r="AW19" s="527"/>
      <c r="AX19" s="526"/>
      <c r="AY19" s="526"/>
      <c r="AZ19" s="526"/>
      <c r="BA19" s="525"/>
      <c r="BB19" s="526"/>
      <c r="BC19" s="514"/>
      <c r="BD19" s="514"/>
      <c r="BE19" s="515"/>
      <c r="BF19" s="515"/>
      <c r="BG19" s="515"/>
      <c r="BH19" s="515"/>
      <c r="BI19" s="514"/>
      <c r="BJ19" s="541"/>
      <c r="BK19" s="542"/>
      <c r="BL19" s="610"/>
      <c r="BM19" s="541"/>
      <c r="BN19" s="543"/>
    </row>
    <row r="20" spans="1:66" hidden="1">
      <c r="A20" s="42"/>
      <c r="B20" s="536"/>
      <c r="C20" s="538"/>
      <c r="D20" s="538" t="s">
        <v>500</v>
      </c>
      <c r="E20" s="538" t="s">
        <v>501</v>
      </c>
      <c r="F20" s="540">
        <f t="shared" ref="F20:F22" si="5">SUM(G20:BT20)</f>
        <v>0</v>
      </c>
      <c r="G20" s="513"/>
      <c r="H20" s="514"/>
      <c r="I20" s="515"/>
      <c r="J20" s="513"/>
      <c r="K20" s="514"/>
      <c r="L20" s="514"/>
      <c r="M20" s="514"/>
      <c r="N20" s="514"/>
      <c r="O20" s="514"/>
      <c r="P20" s="541"/>
      <c r="Q20" s="515"/>
      <c r="R20" s="513"/>
      <c r="S20" s="514"/>
      <c r="T20" s="514"/>
      <c r="U20" s="514"/>
      <c r="V20" s="514"/>
      <c r="W20" s="515"/>
      <c r="X20" s="514"/>
      <c r="Y20" s="542"/>
      <c r="Z20" s="514"/>
      <c r="AA20" s="541"/>
      <c r="AB20" s="515"/>
      <c r="AC20" s="514"/>
      <c r="AD20" s="541"/>
      <c r="AE20" s="514"/>
      <c r="AF20" s="514"/>
      <c r="AG20" s="514"/>
      <c r="AH20" s="514"/>
      <c r="AI20" s="515"/>
      <c r="AJ20" s="514"/>
      <c r="AK20" s="514"/>
      <c r="AL20" s="542"/>
      <c r="AM20" s="525"/>
      <c r="AN20" s="526"/>
      <c r="AO20" s="525"/>
      <c r="AP20" s="525"/>
      <c r="AQ20" s="525"/>
      <c r="AR20" s="525"/>
      <c r="AS20" s="525"/>
      <c r="AT20" s="575"/>
      <c r="AU20" s="527"/>
      <c r="AV20" s="554"/>
      <c r="AW20" s="527"/>
      <c r="AX20" s="526"/>
      <c r="AY20" s="526"/>
      <c r="AZ20" s="526"/>
      <c r="BA20" s="548"/>
      <c r="BB20" s="526"/>
      <c r="BC20" s="514"/>
      <c r="BD20" s="514"/>
      <c r="BE20" s="515"/>
      <c r="BF20" s="515"/>
      <c r="BG20" s="515"/>
      <c r="BH20" s="515"/>
      <c r="BI20" s="514"/>
      <c r="BJ20" s="541"/>
      <c r="BK20" s="542"/>
      <c r="BL20" s="610"/>
      <c r="BM20" s="541"/>
      <c r="BN20" s="543"/>
    </row>
    <row r="21" spans="1:66" ht="15.75" hidden="1" customHeight="1">
      <c r="A21" s="42"/>
      <c r="B21" s="536"/>
      <c r="C21" s="538"/>
      <c r="D21" s="537" t="s">
        <v>502</v>
      </c>
      <c r="E21" s="537" t="s">
        <v>503</v>
      </c>
      <c r="F21" s="540">
        <f t="shared" si="5"/>
        <v>0</v>
      </c>
      <c r="G21" s="513"/>
      <c r="H21" s="514"/>
      <c r="I21" s="515"/>
      <c r="J21" s="513"/>
      <c r="K21" s="514"/>
      <c r="L21" s="514"/>
      <c r="M21" s="514"/>
      <c r="N21" s="514"/>
      <c r="O21" s="514"/>
      <c r="P21" s="541"/>
      <c r="Q21" s="515"/>
      <c r="R21" s="513"/>
      <c r="S21" s="514"/>
      <c r="T21" s="514"/>
      <c r="U21" s="514"/>
      <c r="V21" s="514"/>
      <c r="W21" s="515"/>
      <c r="X21" s="514"/>
      <c r="Y21" s="542"/>
      <c r="Z21" s="514"/>
      <c r="AA21" s="541"/>
      <c r="AB21" s="515"/>
      <c r="AC21" s="514"/>
      <c r="AD21" s="541"/>
      <c r="AE21" s="514"/>
      <c r="AF21" s="514"/>
      <c r="AG21" s="574"/>
      <c r="AH21" s="514"/>
      <c r="AI21" s="515"/>
      <c r="AJ21" s="514"/>
      <c r="AK21" s="514"/>
      <c r="AL21" s="542"/>
      <c r="AM21" s="525"/>
      <c r="AN21" s="526"/>
      <c r="AO21" s="525"/>
      <c r="AP21" s="525"/>
      <c r="AQ21" s="525"/>
      <c r="AR21" s="525"/>
      <c r="AS21" s="525"/>
      <c r="AT21" s="525"/>
      <c r="AU21" s="527"/>
      <c r="AV21" s="554"/>
      <c r="AW21" s="527"/>
      <c r="AX21" s="526"/>
      <c r="AY21" s="526"/>
      <c r="AZ21" s="526"/>
      <c r="BA21" s="525"/>
      <c r="BB21" s="526"/>
      <c r="BC21" s="514"/>
      <c r="BD21" s="514"/>
      <c r="BE21" s="515"/>
      <c r="BF21" s="515"/>
      <c r="BG21" s="515"/>
      <c r="BH21" s="515"/>
      <c r="BI21" s="514"/>
      <c r="BJ21" s="541"/>
      <c r="BK21" s="542"/>
      <c r="BL21" s="610"/>
      <c r="BM21" s="541"/>
      <c r="BN21" s="543"/>
    </row>
    <row r="22" spans="1:66" ht="15.75" hidden="1" customHeight="1">
      <c r="A22" s="42"/>
      <c r="B22" s="536"/>
      <c r="C22" s="538"/>
      <c r="D22" s="537" t="s">
        <v>504</v>
      </c>
      <c r="E22" s="538" t="s">
        <v>505</v>
      </c>
      <c r="F22" s="540">
        <f t="shared" si="5"/>
        <v>0</v>
      </c>
      <c r="G22" s="513"/>
      <c r="H22" s="514"/>
      <c r="I22" s="515"/>
      <c r="J22" s="513"/>
      <c r="K22" s="514"/>
      <c r="L22" s="514"/>
      <c r="M22" s="514"/>
      <c r="N22" s="514"/>
      <c r="O22" s="514"/>
      <c r="P22" s="541"/>
      <c r="Q22" s="515"/>
      <c r="R22" s="513"/>
      <c r="S22" s="514"/>
      <c r="T22" s="514"/>
      <c r="U22" s="514"/>
      <c r="V22" s="514"/>
      <c r="W22" s="515"/>
      <c r="X22" s="514"/>
      <c r="Y22" s="542"/>
      <c r="Z22" s="514"/>
      <c r="AA22" s="541"/>
      <c r="AB22" s="515"/>
      <c r="AC22" s="514"/>
      <c r="AD22" s="541"/>
      <c r="AE22" s="514"/>
      <c r="AF22" s="514"/>
      <c r="AG22" s="574"/>
      <c r="AH22" s="514"/>
      <c r="AI22" s="515"/>
      <c r="AJ22" s="514"/>
      <c r="AK22" s="514"/>
      <c r="AL22" s="542"/>
      <c r="AM22" s="525"/>
      <c r="AN22" s="526"/>
      <c r="AO22" s="525"/>
      <c r="AP22" s="525"/>
      <c r="AQ22" s="525"/>
      <c r="AR22" s="525"/>
      <c r="AS22" s="525"/>
      <c r="AT22" s="525"/>
      <c r="AU22" s="527"/>
      <c r="AV22" s="554"/>
      <c r="AW22" s="527"/>
      <c r="AX22" s="526"/>
      <c r="AY22" s="526"/>
      <c r="AZ22" s="526"/>
      <c r="BA22" s="525"/>
      <c r="BB22" s="526"/>
      <c r="BC22" s="514"/>
      <c r="BD22" s="514"/>
      <c r="BE22" s="515"/>
      <c r="BF22" s="515"/>
      <c r="BG22" s="515"/>
      <c r="BH22" s="515"/>
      <c r="BI22" s="514"/>
      <c r="BJ22" s="541"/>
      <c r="BK22" s="542"/>
      <c r="BL22" s="610"/>
      <c r="BM22" s="541"/>
      <c r="BN22" s="543"/>
    </row>
    <row r="23" spans="1:66" ht="15.75" hidden="1" customHeight="1">
      <c r="A23" s="42"/>
      <c r="B23" s="536"/>
      <c r="C23" s="538" t="s">
        <v>21</v>
      </c>
      <c r="D23" s="538" t="s">
        <v>14</v>
      </c>
      <c r="E23" s="538" t="s">
        <v>22</v>
      </c>
      <c r="F23" s="540">
        <f>+F24</f>
        <v>0</v>
      </c>
      <c r="G23" s="513"/>
      <c r="H23" s="514"/>
      <c r="I23" s="515"/>
      <c r="J23" s="513"/>
      <c r="K23" s="514"/>
      <c r="L23" s="514"/>
      <c r="M23" s="514"/>
      <c r="N23" s="514"/>
      <c r="O23" s="514"/>
      <c r="P23" s="541"/>
      <c r="Q23" s="515"/>
      <c r="R23" s="513"/>
      <c r="S23" s="514"/>
      <c r="T23" s="514"/>
      <c r="U23" s="514"/>
      <c r="V23" s="514"/>
      <c r="W23" s="515"/>
      <c r="X23" s="514"/>
      <c r="Y23" s="542"/>
      <c r="Z23" s="514"/>
      <c r="AA23" s="541"/>
      <c r="AB23" s="515"/>
      <c r="AC23" s="514"/>
      <c r="AD23" s="541"/>
      <c r="AE23" s="514"/>
      <c r="AF23" s="514"/>
      <c r="AG23" s="514"/>
      <c r="AH23" s="514"/>
      <c r="AI23" s="515"/>
      <c r="AJ23" s="514"/>
      <c r="AK23" s="514"/>
      <c r="AL23" s="542"/>
      <c r="AM23" s="525"/>
      <c r="AN23" s="526"/>
      <c r="AO23" s="525"/>
      <c r="AP23" s="525"/>
      <c r="AQ23" s="525"/>
      <c r="AR23" s="525"/>
      <c r="AS23" s="525"/>
      <c r="AT23" s="525"/>
      <c r="AU23" s="527"/>
      <c r="AV23" s="554"/>
      <c r="AW23" s="527"/>
      <c r="AX23" s="526"/>
      <c r="AY23" s="526"/>
      <c r="AZ23" s="526"/>
      <c r="BA23" s="525"/>
      <c r="BB23" s="526"/>
      <c r="BC23" s="514"/>
      <c r="BD23" s="514"/>
      <c r="BE23" s="515"/>
      <c r="BF23" s="515"/>
      <c r="BG23" s="515"/>
      <c r="BH23" s="515"/>
      <c r="BI23" s="514"/>
      <c r="BJ23" s="541"/>
      <c r="BK23" s="542"/>
      <c r="BL23" s="610"/>
      <c r="BM23" s="541"/>
      <c r="BN23" s="543"/>
    </row>
    <row r="24" spans="1:66" ht="15.75" hidden="1" customHeight="1">
      <c r="A24" s="42"/>
      <c r="B24" s="536"/>
      <c r="C24" s="538"/>
      <c r="D24" s="538" t="s">
        <v>23</v>
      </c>
      <c r="E24" s="538" t="s">
        <v>24</v>
      </c>
      <c r="F24" s="540">
        <f t="shared" ref="F24:F25" si="6">SUM(G24:BT24)</f>
        <v>0</v>
      </c>
      <c r="G24" s="513"/>
      <c r="H24" s="514"/>
      <c r="I24" s="515"/>
      <c r="J24" s="513"/>
      <c r="K24" s="514"/>
      <c r="L24" s="514"/>
      <c r="M24" s="514"/>
      <c r="N24" s="514"/>
      <c r="O24" s="514"/>
      <c r="P24" s="541"/>
      <c r="Q24" s="515"/>
      <c r="R24" s="513"/>
      <c r="S24" s="514"/>
      <c r="T24" s="514"/>
      <c r="U24" s="514"/>
      <c r="V24" s="514"/>
      <c r="W24" s="515"/>
      <c r="X24" s="514"/>
      <c r="Y24" s="542"/>
      <c r="Z24" s="514"/>
      <c r="AA24" s="541"/>
      <c r="AB24" s="515"/>
      <c r="AC24" s="514"/>
      <c r="AD24" s="541"/>
      <c r="AE24" s="514"/>
      <c r="AF24" s="514"/>
      <c r="AG24" s="514"/>
      <c r="AH24" s="514"/>
      <c r="AI24" s="515"/>
      <c r="AJ24" s="514"/>
      <c r="AK24" s="514"/>
      <c r="AL24" s="542"/>
      <c r="AM24" s="525"/>
      <c r="AN24" s="526"/>
      <c r="AO24" s="525"/>
      <c r="AP24" s="525"/>
      <c r="AQ24" s="525"/>
      <c r="AR24" s="525"/>
      <c r="AS24" s="525"/>
      <c r="AT24" s="525"/>
      <c r="AU24" s="527"/>
      <c r="AV24" s="554"/>
      <c r="AW24" s="527"/>
      <c r="AX24" s="526"/>
      <c r="AY24" s="526"/>
      <c r="AZ24" s="526"/>
      <c r="BA24" s="525"/>
      <c r="BB24" s="526"/>
      <c r="BC24" s="514"/>
      <c r="BD24" s="514"/>
      <c r="BE24" s="515"/>
      <c r="BF24" s="515"/>
      <c r="BG24" s="515"/>
      <c r="BH24" s="515"/>
      <c r="BI24" s="514"/>
      <c r="BJ24" s="541"/>
      <c r="BK24" s="542"/>
      <c r="BL24" s="610"/>
      <c r="BM24" s="541"/>
      <c r="BN24" s="543"/>
    </row>
    <row r="25" spans="1:66" ht="15.75" hidden="1" customHeight="1">
      <c r="A25" s="173"/>
      <c r="B25" s="544" t="s">
        <v>46</v>
      </c>
      <c r="C25" s="530"/>
      <c r="D25" s="530"/>
      <c r="E25" s="530" t="s">
        <v>358</v>
      </c>
      <c r="F25" s="531">
        <f t="shared" si="6"/>
        <v>0</v>
      </c>
      <c r="G25" s="513"/>
      <c r="H25" s="514"/>
      <c r="I25" s="515"/>
      <c r="J25" s="513"/>
      <c r="K25" s="514"/>
      <c r="L25" s="514"/>
      <c r="M25" s="514"/>
      <c r="N25" s="514"/>
      <c r="O25" s="514"/>
      <c r="P25" s="541"/>
      <c r="Q25" s="515"/>
      <c r="R25" s="533"/>
      <c r="S25" s="516"/>
      <c r="T25" s="516"/>
      <c r="U25" s="516"/>
      <c r="V25" s="516"/>
      <c r="W25" s="518"/>
      <c r="X25" s="516"/>
      <c r="Y25" s="534"/>
      <c r="Z25" s="516"/>
      <c r="AA25" s="517"/>
      <c r="AB25" s="515"/>
      <c r="AC25" s="514"/>
      <c r="AD25" s="517"/>
      <c r="AE25" s="514"/>
      <c r="AF25" s="516"/>
      <c r="AG25" s="516"/>
      <c r="AH25" s="516"/>
      <c r="AI25" s="518"/>
      <c r="AJ25" s="516"/>
      <c r="AK25" s="516"/>
      <c r="AL25" s="534"/>
      <c r="AM25" s="520"/>
      <c r="AN25" s="521"/>
      <c r="AO25" s="520"/>
      <c r="AP25" s="520"/>
      <c r="AQ25" s="520"/>
      <c r="AR25" s="520"/>
      <c r="AS25" s="520"/>
      <c r="AT25" s="520"/>
      <c r="AU25" s="523"/>
      <c r="AV25" s="554"/>
      <c r="AW25" s="523"/>
      <c r="AX25" s="521"/>
      <c r="AY25" s="521"/>
      <c r="AZ25" s="521"/>
      <c r="BA25" s="520"/>
      <c r="BB25" s="521"/>
      <c r="BC25" s="516"/>
      <c r="BD25" s="516"/>
      <c r="BE25" s="518"/>
      <c r="BF25" s="518"/>
      <c r="BG25" s="518"/>
      <c r="BH25" s="518"/>
      <c r="BI25" s="516"/>
      <c r="BJ25" s="517"/>
      <c r="BK25" s="534"/>
      <c r="BL25" s="609"/>
      <c r="BM25" s="517"/>
      <c r="BN25" s="535"/>
    </row>
    <row r="26" spans="1:66" ht="15.75" customHeight="1">
      <c r="A26" s="42"/>
      <c r="B26" s="536"/>
      <c r="C26" s="538"/>
      <c r="D26" s="576"/>
      <c r="E26" s="307" t="s">
        <v>184</v>
      </c>
      <c r="F26" s="577">
        <f>+F27+F55+F83+F53</f>
        <v>-84061469</v>
      </c>
      <c r="G26" s="513"/>
      <c r="H26" s="514"/>
      <c r="I26" s="515"/>
      <c r="J26" s="513"/>
      <c r="K26" s="514"/>
      <c r="L26" s="514"/>
      <c r="M26" s="514"/>
      <c r="N26" s="514"/>
      <c r="O26" s="514"/>
      <c r="P26" s="541"/>
      <c r="Q26" s="515"/>
      <c r="R26" s="513"/>
      <c r="S26" s="514"/>
      <c r="T26" s="514"/>
      <c r="U26" s="514"/>
      <c r="V26" s="514"/>
      <c r="W26" s="515"/>
      <c r="X26" s="514"/>
      <c r="Y26" s="542"/>
      <c r="Z26" s="514"/>
      <c r="AA26" s="541"/>
      <c r="AB26" s="515"/>
      <c r="AC26" s="514"/>
      <c r="AD26" s="541"/>
      <c r="AE26" s="514"/>
      <c r="AF26" s="514"/>
      <c r="AG26" s="514"/>
      <c r="AH26" s="514"/>
      <c r="AI26" s="515"/>
      <c r="AJ26" s="514"/>
      <c r="AK26" s="514"/>
      <c r="AL26" s="542"/>
      <c r="AM26" s="525"/>
      <c r="AN26" s="526"/>
      <c r="AO26" s="525"/>
      <c r="AP26" s="525"/>
      <c r="AQ26" s="525"/>
      <c r="AR26" s="525"/>
      <c r="AS26" s="525"/>
      <c r="AT26" s="525"/>
      <c r="AU26" s="527"/>
      <c r="AV26" s="554"/>
      <c r="AW26" s="527"/>
      <c r="AX26" s="526"/>
      <c r="AY26" s="526"/>
      <c r="AZ26" s="526"/>
      <c r="BA26" s="525"/>
      <c r="BB26" s="526"/>
      <c r="BC26" s="514"/>
      <c r="BD26" s="514"/>
      <c r="BE26" s="515"/>
      <c r="BF26" s="515"/>
      <c r="BG26" s="515"/>
      <c r="BH26" s="515"/>
      <c r="BI26" s="514"/>
      <c r="BJ26" s="541"/>
      <c r="BK26" s="542"/>
      <c r="BL26" s="610"/>
      <c r="BM26" s="541"/>
      <c r="BN26" s="543"/>
    </row>
    <row r="27" spans="1:66" ht="15.75" hidden="1" customHeight="1">
      <c r="A27" s="173"/>
      <c r="B27" s="544" t="s">
        <v>55</v>
      </c>
      <c r="C27" s="530" t="s">
        <v>13</v>
      </c>
      <c r="D27" s="530" t="s">
        <v>14</v>
      </c>
      <c r="E27" s="530" t="s">
        <v>15</v>
      </c>
      <c r="F27" s="531">
        <f>+F28</f>
        <v>0</v>
      </c>
      <c r="G27" s="513"/>
      <c r="H27" s="514"/>
      <c r="I27" s="515"/>
      <c r="J27" s="513"/>
      <c r="K27" s="514"/>
      <c r="L27" s="514"/>
      <c r="M27" s="514"/>
      <c r="N27" s="514"/>
      <c r="O27" s="514"/>
      <c r="P27" s="541"/>
      <c r="Q27" s="515"/>
      <c r="R27" s="533"/>
      <c r="S27" s="516"/>
      <c r="T27" s="516"/>
      <c r="U27" s="534"/>
      <c r="V27" s="516"/>
      <c r="W27" s="518"/>
      <c r="X27" s="516"/>
      <c r="Y27" s="534"/>
      <c r="Z27" s="516"/>
      <c r="AA27" s="517"/>
      <c r="AB27" s="518"/>
      <c r="AC27" s="514"/>
      <c r="AD27" s="517"/>
      <c r="AE27" s="516"/>
      <c r="AF27" s="516"/>
      <c r="AG27" s="516"/>
      <c r="AH27" s="516"/>
      <c r="AI27" s="518"/>
      <c r="AJ27" s="516"/>
      <c r="AK27" s="516"/>
      <c r="AL27" s="534"/>
      <c r="AM27" s="558"/>
      <c r="AN27" s="559"/>
      <c r="AO27" s="520"/>
      <c r="AP27" s="520"/>
      <c r="AQ27" s="520"/>
      <c r="AR27" s="558"/>
      <c r="AS27" s="520"/>
      <c r="AT27" s="520"/>
      <c r="AU27" s="523"/>
      <c r="AV27" s="554"/>
      <c r="AW27" s="523"/>
      <c r="AX27" s="559"/>
      <c r="AY27" s="521"/>
      <c r="AZ27" s="559"/>
      <c r="BA27" s="560"/>
      <c r="BB27" s="521"/>
      <c r="BC27" s="516"/>
      <c r="BD27" s="516"/>
      <c r="BE27" s="518"/>
      <c r="BF27" s="518"/>
      <c r="BG27" s="518"/>
      <c r="BH27" s="518"/>
      <c r="BI27" s="516"/>
      <c r="BJ27" s="517"/>
      <c r="BK27" s="534"/>
      <c r="BL27" s="609"/>
      <c r="BM27" s="517"/>
      <c r="BN27" s="535"/>
    </row>
    <row r="28" spans="1:66" ht="15.75" hidden="1" customHeight="1">
      <c r="A28" s="42"/>
      <c r="B28" s="536"/>
      <c r="C28" s="538" t="s">
        <v>29</v>
      </c>
      <c r="D28" s="538" t="s">
        <v>14</v>
      </c>
      <c r="E28" s="538" t="s">
        <v>262</v>
      </c>
      <c r="F28" s="540">
        <f>SUM(F29:F52)</f>
        <v>0</v>
      </c>
      <c r="G28" s="513"/>
      <c r="H28" s="514"/>
      <c r="I28" s="515"/>
      <c r="J28" s="513"/>
      <c r="K28" s="514"/>
      <c r="L28" s="514"/>
      <c r="M28" s="514"/>
      <c r="N28" s="514"/>
      <c r="O28" s="514"/>
      <c r="P28" s="541"/>
      <c r="Q28" s="515"/>
      <c r="R28" s="513"/>
      <c r="S28" s="514"/>
      <c r="T28" s="514"/>
      <c r="U28" s="542"/>
      <c r="V28" s="514"/>
      <c r="W28" s="515"/>
      <c r="X28" s="514"/>
      <c r="Y28" s="542"/>
      <c r="Z28" s="514"/>
      <c r="AA28" s="541"/>
      <c r="AB28" s="515"/>
      <c r="AC28" s="514"/>
      <c r="AD28" s="541"/>
      <c r="AE28" s="514"/>
      <c r="AF28" s="514"/>
      <c r="AG28" s="514"/>
      <c r="AH28" s="514"/>
      <c r="AI28" s="515"/>
      <c r="AJ28" s="514"/>
      <c r="AK28" s="514"/>
      <c r="AL28" s="542"/>
      <c r="AM28" s="569"/>
      <c r="AN28" s="570"/>
      <c r="AO28" s="525"/>
      <c r="AP28" s="525"/>
      <c r="AQ28" s="525"/>
      <c r="AR28" s="569"/>
      <c r="AS28" s="525"/>
      <c r="AT28" s="525"/>
      <c r="AU28" s="527"/>
      <c r="AV28" s="554"/>
      <c r="AW28" s="527"/>
      <c r="AX28" s="570"/>
      <c r="AY28" s="526"/>
      <c r="AZ28" s="570"/>
      <c r="BA28" s="548"/>
      <c r="BB28" s="526"/>
      <c r="BC28" s="514"/>
      <c r="BD28" s="514"/>
      <c r="BE28" s="515"/>
      <c r="BF28" s="515"/>
      <c r="BG28" s="515"/>
      <c r="BH28" s="515"/>
      <c r="BI28" s="514"/>
      <c r="BJ28" s="541"/>
      <c r="BK28" s="542"/>
      <c r="BL28" s="610"/>
      <c r="BM28" s="541"/>
      <c r="BN28" s="543"/>
    </row>
    <row r="29" spans="1:66" ht="15.75" hidden="1" customHeight="1">
      <c r="A29" s="42"/>
      <c r="B29" s="536"/>
      <c r="C29" s="538"/>
      <c r="D29" s="538" t="s">
        <v>263</v>
      </c>
      <c r="E29" s="538" t="s">
        <v>264</v>
      </c>
      <c r="F29" s="540">
        <f t="shared" ref="F29:F52" si="7">SUM(G29:BT29)</f>
        <v>0</v>
      </c>
      <c r="G29" s="513"/>
      <c r="H29" s="514"/>
      <c r="I29" s="515"/>
      <c r="J29" s="513"/>
      <c r="K29" s="514"/>
      <c r="L29" s="514"/>
      <c r="M29" s="514"/>
      <c r="N29" s="514"/>
      <c r="O29" s="514"/>
      <c r="P29" s="541"/>
      <c r="Q29" s="515"/>
      <c r="R29" s="513"/>
      <c r="S29" s="514"/>
      <c r="T29" s="514"/>
      <c r="U29" s="542"/>
      <c r="V29" s="514"/>
      <c r="W29" s="515"/>
      <c r="X29" s="514"/>
      <c r="Y29" s="542"/>
      <c r="Z29" s="514"/>
      <c r="AA29" s="541"/>
      <c r="AB29" s="515"/>
      <c r="AC29" s="514"/>
      <c r="AD29" s="541"/>
      <c r="AE29" s="514"/>
      <c r="AF29" s="514"/>
      <c r="AG29" s="514"/>
      <c r="AH29" s="514"/>
      <c r="AI29" s="515"/>
      <c r="AJ29" s="514"/>
      <c r="AK29" s="514"/>
      <c r="AL29" s="542"/>
      <c r="AM29" s="569"/>
      <c r="AN29" s="570"/>
      <c r="AO29" s="525"/>
      <c r="AP29" s="525"/>
      <c r="AQ29" s="525"/>
      <c r="AR29" s="569"/>
      <c r="AS29" s="525"/>
      <c r="AT29" s="525"/>
      <c r="AU29" s="527"/>
      <c r="AV29" s="554"/>
      <c r="AW29" s="527"/>
      <c r="AX29" s="570"/>
      <c r="AY29" s="526"/>
      <c r="AZ29" s="570"/>
      <c r="BA29" s="548"/>
      <c r="BB29" s="526"/>
      <c r="BC29" s="514"/>
      <c r="BD29" s="514"/>
      <c r="BE29" s="515"/>
      <c r="BF29" s="515"/>
      <c r="BG29" s="515"/>
      <c r="BH29" s="515"/>
      <c r="BI29" s="514"/>
      <c r="BJ29" s="541"/>
      <c r="BK29" s="542"/>
      <c r="BL29" s="610"/>
      <c r="BM29" s="541"/>
      <c r="BN29" s="543"/>
    </row>
    <row r="30" spans="1:66" ht="15.75" hidden="1" customHeight="1">
      <c r="A30" s="42"/>
      <c r="B30" s="536"/>
      <c r="C30" s="538"/>
      <c r="D30" s="538" t="s">
        <v>359</v>
      </c>
      <c r="E30" s="538" t="s">
        <v>343</v>
      </c>
      <c r="F30" s="578">
        <f t="shared" si="7"/>
        <v>0</v>
      </c>
      <c r="G30" s="513"/>
      <c r="H30" s="514"/>
      <c r="I30" s="515"/>
      <c r="J30" s="513"/>
      <c r="K30" s="514"/>
      <c r="L30" s="514"/>
      <c r="M30" s="514"/>
      <c r="N30" s="514"/>
      <c r="O30" s="514"/>
      <c r="P30" s="541"/>
      <c r="Q30" s="515"/>
      <c r="R30" s="513"/>
      <c r="S30" s="514"/>
      <c r="T30" s="514"/>
      <c r="U30" s="514"/>
      <c r="V30" s="514"/>
      <c r="W30" s="515"/>
      <c r="X30" s="514"/>
      <c r="Y30" s="542"/>
      <c r="Z30" s="514"/>
      <c r="AA30" s="541"/>
      <c r="AB30" s="515"/>
      <c r="AC30" s="514"/>
      <c r="AD30" s="541"/>
      <c r="AE30" s="514"/>
      <c r="AF30" s="514"/>
      <c r="AG30" s="514"/>
      <c r="AH30" s="514"/>
      <c r="AI30" s="515"/>
      <c r="AJ30" s="514"/>
      <c r="AK30" s="514"/>
      <c r="AL30" s="542"/>
      <c r="AM30" s="525"/>
      <c r="AN30" s="526"/>
      <c r="AO30" s="525"/>
      <c r="AP30" s="525"/>
      <c r="AQ30" s="525"/>
      <c r="AR30" s="569"/>
      <c r="AS30" s="525"/>
      <c r="AT30" s="525"/>
      <c r="AU30" s="527"/>
      <c r="AV30" s="554"/>
      <c r="AW30" s="527"/>
      <c r="AX30" s="526"/>
      <c r="AY30" s="526"/>
      <c r="AZ30" s="526"/>
      <c r="BA30" s="525"/>
      <c r="BB30" s="526"/>
      <c r="BC30" s="514"/>
      <c r="BD30" s="514"/>
      <c r="BE30" s="515"/>
      <c r="BF30" s="515"/>
      <c r="BG30" s="515"/>
      <c r="BH30" s="515"/>
      <c r="BI30" s="514"/>
      <c r="BJ30" s="541"/>
      <c r="BK30" s="542"/>
      <c r="BL30" s="610"/>
      <c r="BM30" s="541"/>
      <c r="BN30" s="543"/>
    </row>
    <row r="31" spans="1:66" ht="15.75" hidden="1" customHeight="1">
      <c r="A31" s="42"/>
      <c r="B31" s="536"/>
      <c r="C31" s="538"/>
      <c r="D31" s="538" t="s">
        <v>79</v>
      </c>
      <c r="E31" s="538" t="s">
        <v>360</v>
      </c>
      <c r="F31" s="578">
        <f t="shared" si="7"/>
        <v>0</v>
      </c>
      <c r="G31" s="513"/>
      <c r="H31" s="514"/>
      <c r="I31" s="515"/>
      <c r="J31" s="513"/>
      <c r="K31" s="514"/>
      <c r="L31" s="514"/>
      <c r="M31" s="514"/>
      <c r="N31" s="514"/>
      <c r="O31" s="514"/>
      <c r="P31" s="541"/>
      <c r="Q31" s="515"/>
      <c r="R31" s="513"/>
      <c r="S31" s="514"/>
      <c r="T31" s="514"/>
      <c r="U31" s="514"/>
      <c r="V31" s="514"/>
      <c r="W31" s="515"/>
      <c r="X31" s="514"/>
      <c r="Y31" s="542"/>
      <c r="Z31" s="514"/>
      <c r="AA31" s="541"/>
      <c r="AB31" s="515"/>
      <c r="AC31" s="514"/>
      <c r="AD31" s="541"/>
      <c r="AE31" s="514"/>
      <c r="AF31" s="514"/>
      <c r="AG31" s="514"/>
      <c r="AH31" s="514"/>
      <c r="AI31" s="515"/>
      <c r="AJ31" s="514"/>
      <c r="AK31" s="514"/>
      <c r="AL31" s="542"/>
      <c r="AM31" s="525"/>
      <c r="AN31" s="526"/>
      <c r="AO31" s="525"/>
      <c r="AP31" s="525"/>
      <c r="AQ31" s="525"/>
      <c r="AR31" s="569"/>
      <c r="AS31" s="525"/>
      <c r="AT31" s="525"/>
      <c r="AU31" s="527"/>
      <c r="AV31" s="554"/>
      <c r="AW31" s="527"/>
      <c r="AX31" s="526"/>
      <c r="AY31" s="526"/>
      <c r="AZ31" s="526"/>
      <c r="BA31" s="525"/>
      <c r="BB31" s="526"/>
      <c r="BC31" s="514"/>
      <c r="BD31" s="514"/>
      <c r="BE31" s="515"/>
      <c r="BF31" s="515"/>
      <c r="BG31" s="515"/>
      <c r="BH31" s="515"/>
      <c r="BI31" s="514"/>
      <c r="BJ31" s="541"/>
      <c r="BK31" s="542"/>
      <c r="BL31" s="610"/>
      <c r="BM31" s="541"/>
      <c r="BN31" s="543"/>
    </row>
    <row r="32" spans="1:66" ht="15.75" hidden="1" customHeight="1">
      <c r="A32" s="42"/>
      <c r="B32" s="536"/>
      <c r="C32" s="538"/>
      <c r="D32" s="538" t="s">
        <v>361</v>
      </c>
      <c r="E32" s="538" t="s">
        <v>362</v>
      </c>
      <c r="F32" s="578">
        <f t="shared" si="7"/>
        <v>0</v>
      </c>
      <c r="G32" s="513"/>
      <c r="H32" s="514"/>
      <c r="I32" s="515"/>
      <c r="J32" s="513"/>
      <c r="K32" s="514"/>
      <c r="L32" s="514"/>
      <c r="M32" s="514"/>
      <c r="N32" s="514"/>
      <c r="O32" s="514"/>
      <c r="P32" s="541"/>
      <c r="Q32" s="515"/>
      <c r="R32" s="513"/>
      <c r="S32" s="514"/>
      <c r="T32" s="514"/>
      <c r="U32" s="542"/>
      <c r="V32" s="514"/>
      <c r="W32" s="515"/>
      <c r="X32" s="514"/>
      <c r="Y32" s="542"/>
      <c r="Z32" s="514"/>
      <c r="AA32" s="541"/>
      <c r="AB32" s="515"/>
      <c r="AC32" s="514"/>
      <c r="AD32" s="541"/>
      <c r="AE32" s="514"/>
      <c r="AF32" s="514"/>
      <c r="AG32" s="514"/>
      <c r="AH32" s="514"/>
      <c r="AI32" s="515"/>
      <c r="AJ32" s="514"/>
      <c r="AK32" s="514"/>
      <c r="AL32" s="542"/>
      <c r="AM32" s="569"/>
      <c r="AN32" s="570"/>
      <c r="AO32" s="525"/>
      <c r="AP32" s="525"/>
      <c r="AQ32" s="525"/>
      <c r="AR32" s="569"/>
      <c r="AS32" s="525"/>
      <c r="AT32" s="525"/>
      <c r="AU32" s="527"/>
      <c r="AV32" s="554"/>
      <c r="AW32" s="527"/>
      <c r="AX32" s="570"/>
      <c r="AY32" s="526"/>
      <c r="AZ32" s="570"/>
      <c r="BA32" s="548"/>
      <c r="BB32" s="526"/>
      <c r="BC32" s="514"/>
      <c r="BD32" s="514"/>
      <c r="BE32" s="515"/>
      <c r="BF32" s="515"/>
      <c r="BG32" s="515"/>
      <c r="BH32" s="515"/>
      <c r="BI32" s="514"/>
      <c r="BJ32" s="541"/>
      <c r="BK32" s="542"/>
      <c r="BL32" s="610"/>
      <c r="BM32" s="541"/>
      <c r="BN32" s="543"/>
    </row>
    <row r="33" spans="1:66" ht="15.75" hidden="1" customHeight="1">
      <c r="A33" s="42"/>
      <c r="B33" s="536"/>
      <c r="C33" s="538"/>
      <c r="D33" s="538" t="s">
        <v>363</v>
      </c>
      <c r="E33" s="538" t="s">
        <v>364</v>
      </c>
      <c r="F33" s="578">
        <f t="shared" si="7"/>
        <v>0</v>
      </c>
      <c r="G33" s="513"/>
      <c r="H33" s="514"/>
      <c r="I33" s="515"/>
      <c r="J33" s="513"/>
      <c r="K33" s="514"/>
      <c r="L33" s="514"/>
      <c r="M33" s="514"/>
      <c r="N33" s="514"/>
      <c r="O33" s="514"/>
      <c r="P33" s="541"/>
      <c r="Q33" s="515"/>
      <c r="R33" s="513"/>
      <c r="S33" s="514"/>
      <c r="T33" s="514"/>
      <c r="U33" s="514"/>
      <c r="V33" s="514"/>
      <c r="W33" s="515"/>
      <c r="X33" s="514"/>
      <c r="Y33" s="542"/>
      <c r="Z33" s="514"/>
      <c r="AA33" s="541"/>
      <c r="AB33" s="515"/>
      <c r="AC33" s="514"/>
      <c r="AD33" s="541"/>
      <c r="AE33" s="514"/>
      <c r="AF33" s="514"/>
      <c r="AG33" s="514"/>
      <c r="AH33" s="514"/>
      <c r="AI33" s="515"/>
      <c r="AJ33" s="514"/>
      <c r="AK33" s="514"/>
      <c r="AL33" s="542"/>
      <c r="AM33" s="525"/>
      <c r="AN33" s="526"/>
      <c r="AO33" s="525"/>
      <c r="AP33" s="525"/>
      <c r="AQ33" s="525"/>
      <c r="AR33" s="525"/>
      <c r="AS33" s="525"/>
      <c r="AT33" s="525"/>
      <c r="AU33" s="527"/>
      <c r="AV33" s="554"/>
      <c r="AW33" s="527"/>
      <c r="AX33" s="526"/>
      <c r="AY33" s="526"/>
      <c r="AZ33" s="526"/>
      <c r="BA33" s="525"/>
      <c r="BB33" s="526"/>
      <c r="BC33" s="514"/>
      <c r="BD33" s="514"/>
      <c r="BE33" s="515"/>
      <c r="BF33" s="515"/>
      <c r="BG33" s="515"/>
      <c r="BH33" s="515"/>
      <c r="BI33" s="514"/>
      <c r="BJ33" s="541"/>
      <c r="BK33" s="542"/>
      <c r="BL33" s="610"/>
      <c r="BM33" s="541"/>
      <c r="BN33" s="543"/>
    </row>
    <row r="34" spans="1:66" ht="15.75" hidden="1" customHeight="1">
      <c r="A34" s="42"/>
      <c r="B34" s="536"/>
      <c r="C34" s="538"/>
      <c r="D34" s="538" t="s">
        <v>365</v>
      </c>
      <c r="E34" s="538" t="s">
        <v>366</v>
      </c>
      <c r="F34" s="578">
        <f t="shared" si="7"/>
        <v>0</v>
      </c>
      <c r="G34" s="513"/>
      <c r="H34" s="514"/>
      <c r="I34" s="515"/>
      <c r="J34" s="513"/>
      <c r="K34" s="514"/>
      <c r="L34" s="514"/>
      <c r="M34" s="514"/>
      <c r="N34" s="514"/>
      <c r="O34" s="514"/>
      <c r="P34" s="541"/>
      <c r="Q34" s="515"/>
      <c r="R34" s="513"/>
      <c r="S34" s="514"/>
      <c r="T34" s="514"/>
      <c r="U34" s="514"/>
      <c r="V34" s="514"/>
      <c r="W34" s="515"/>
      <c r="X34" s="514"/>
      <c r="Y34" s="542"/>
      <c r="Z34" s="514"/>
      <c r="AA34" s="541"/>
      <c r="AB34" s="515"/>
      <c r="AC34" s="514"/>
      <c r="AD34" s="541"/>
      <c r="AE34" s="514"/>
      <c r="AF34" s="514"/>
      <c r="AG34" s="514"/>
      <c r="AH34" s="514"/>
      <c r="AI34" s="515"/>
      <c r="AJ34" s="514"/>
      <c r="AK34" s="514"/>
      <c r="AL34" s="542"/>
      <c r="AM34" s="525"/>
      <c r="AN34" s="526"/>
      <c r="AO34" s="525"/>
      <c r="AP34" s="525"/>
      <c r="AQ34" s="525"/>
      <c r="AR34" s="525"/>
      <c r="AS34" s="525"/>
      <c r="AT34" s="525"/>
      <c r="AU34" s="527"/>
      <c r="AV34" s="554"/>
      <c r="AW34" s="527"/>
      <c r="AX34" s="526"/>
      <c r="AY34" s="526"/>
      <c r="AZ34" s="570"/>
      <c r="BA34" s="525"/>
      <c r="BB34" s="526"/>
      <c r="BC34" s="514"/>
      <c r="BD34" s="514"/>
      <c r="BE34" s="515"/>
      <c r="BF34" s="515"/>
      <c r="BG34" s="515"/>
      <c r="BH34" s="515"/>
      <c r="BI34" s="514"/>
      <c r="BJ34" s="541"/>
      <c r="BK34" s="542"/>
      <c r="BL34" s="610"/>
      <c r="BM34" s="541"/>
      <c r="BN34" s="543"/>
    </row>
    <row r="35" spans="1:66" ht="15.75" hidden="1" customHeight="1">
      <c r="A35" s="42"/>
      <c r="B35" s="536"/>
      <c r="C35" s="538"/>
      <c r="D35" s="538" t="s">
        <v>367</v>
      </c>
      <c r="E35" s="538" t="s">
        <v>368</v>
      </c>
      <c r="F35" s="578">
        <f t="shared" si="7"/>
        <v>0</v>
      </c>
      <c r="G35" s="513"/>
      <c r="H35" s="514"/>
      <c r="I35" s="515"/>
      <c r="J35" s="513"/>
      <c r="K35" s="514"/>
      <c r="L35" s="514"/>
      <c r="M35" s="514"/>
      <c r="N35" s="514"/>
      <c r="O35" s="514"/>
      <c r="P35" s="541"/>
      <c r="Q35" s="515"/>
      <c r="R35" s="513"/>
      <c r="S35" s="514"/>
      <c r="T35" s="514"/>
      <c r="U35" s="542"/>
      <c r="V35" s="514"/>
      <c r="W35" s="515"/>
      <c r="X35" s="514"/>
      <c r="Y35" s="542"/>
      <c r="Z35" s="514"/>
      <c r="AA35" s="541"/>
      <c r="AB35" s="515"/>
      <c r="AC35" s="514"/>
      <c r="AD35" s="541"/>
      <c r="AE35" s="514"/>
      <c r="AF35" s="514"/>
      <c r="AG35" s="514"/>
      <c r="AH35" s="514"/>
      <c r="AI35" s="515"/>
      <c r="AJ35" s="514"/>
      <c r="AK35" s="514"/>
      <c r="AL35" s="542"/>
      <c r="AM35" s="525"/>
      <c r="AN35" s="570"/>
      <c r="AO35" s="525"/>
      <c r="AP35" s="525"/>
      <c r="AQ35" s="579"/>
      <c r="AR35" s="525"/>
      <c r="AS35" s="525"/>
      <c r="AT35" s="525"/>
      <c r="AU35" s="527"/>
      <c r="AV35" s="554"/>
      <c r="AW35" s="527"/>
      <c r="AX35" s="526"/>
      <c r="AY35" s="526"/>
      <c r="AZ35" s="570"/>
      <c r="BA35" s="525"/>
      <c r="BB35" s="526"/>
      <c r="BC35" s="514"/>
      <c r="BD35" s="514"/>
      <c r="BE35" s="515"/>
      <c r="BF35" s="515"/>
      <c r="BG35" s="515"/>
      <c r="BH35" s="515"/>
      <c r="BI35" s="514"/>
      <c r="BJ35" s="541"/>
      <c r="BK35" s="542"/>
      <c r="BL35" s="610"/>
      <c r="BM35" s="541"/>
      <c r="BN35" s="543"/>
    </row>
    <row r="36" spans="1:66" ht="15.75" hidden="1" customHeight="1">
      <c r="A36" s="42"/>
      <c r="B36" s="536"/>
      <c r="C36" s="538"/>
      <c r="D36" s="538" t="s">
        <v>369</v>
      </c>
      <c r="E36" s="538" t="s">
        <v>370</v>
      </c>
      <c r="F36" s="578">
        <f t="shared" si="7"/>
        <v>0</v>
      </c>
      <c r="G36" s="513"/>
      <c r="H36" s="514"/>
      <c r="I36" s="515"/>
      <c r="J36" s="513"/>
      <c r="K36" s="514"/>
      <c r="L36" s="514"/>
      <c r="M36" s="514"/>
      <c r="N36" s="514"/>
      <c r="O36" s="514"/>
      <c r="P36" s="541"/>
      <c r="Q36" s="515"/>
      <c r="R36" s="513"/>
      <c r="S36" s="514"/>
      <c r="T36" s="514"/>
      <c r="U36" s="542"/>
      <c r="V36" s="514"/>
      <c r="W36" s="515"/>
      <c r="X36" s="514"/>
      <c r="Y36" s="542"/>
      <c r="Z36" s="514"/>
      <c r="AA36" s="541"/>
      <c r="AB36" s="515"/>
      <c r="AC36" s="514"/>
      <c r="AD36" s="541"/>
      <c r="AE36" s="514"/>
      <c r="AF36" s="514"/>
      <c r="AG36" s="514"/>
      <c r="AH36" s="514"/>
      <c r="AI36" s="515"/>
      <c r="AJ36" s="514"/>
      <c r="AK36" s="514"/>
      <c r="AL36" s="542"/>
      <c r="AM36" s="525"/>
      <c r="AN36" s="526"/>
      <c r="AO36" s="525"/>
      <c r="AP36" s="525"/>
      <c r="AQ36" s="579"/>
      <c r="AR36" s="525"/>
      <c r="AS36" s="525"/>
      <c r="AT36" s="525"/>
      <c r="AU36" s="527"/>
      <c r="AV36" s="554"/>
      <c r="AW36" s="527"/>
      <c r="AX36" s="526"/>
      <c r="AY36" s="526"/>
      <c r="AZ36" s="570"/>
      <c r="BA36" s="525"/>
      <c r="BB36" s="526"/>
      <c r="BC36" s="514"/>
      <c r="BD36" s="514"/>
      <c r="BE36" s="515"/>
      <c r="BF36" s="515"/>
      <c r="BG36" s="515"/>
      <c r="BH36" s="515"/>
      <c r="BI36" s="514"/>
      <c r="BJ36" s="541"/>
      <c r="BK36" s="542"/>
      <c r="BL36" s="610"/>
      <c r="BM36" s="541"/>
      <c r="BN36" s="543"/>
    </row>
    <row r="37" spans="1:66" ht="15.75" hidden="1" customHeight="1">
      <c r="A37" s="42"/>
      <c r="B37" s="536"/>
      <c r="C37" s="538"/>
      <c r="D37" s="538" t="s">
        <v>192</v>
      </c>
      <c r="E37" s="538" t="s">
        <v>371</v>
      </c>
      <c r="F37" s="578">
        <f t="shared" si="7"/>
        <v>0</v>
      </c>
      <c r="G37" s="513"/>
      <c r="H37" s="514"/>
      <c r="I37" s="515"/>
      <c r="J37" s="513"/>
      <c r="K37" s="514"/>
      <c r="L37" s="514"/>
      <c r="M37" s="514"/>
      <c r="N37" s="514"/>
      <c r="O37" s="514"/>
      <c r="P37" s="541"/>
      <c r="Q37" s="515"/>
      <c r="R37" s="513"/>
      <c r="S37" s="514"/>
      <c r="T37" s="514"/>
      <c r="U37" s="542"/>
      <c r="V37" s="514"/>
      <c r="W37" s="515"/>
      <c r="X37" s="514"/>
      <c r="Y37" s="542"/>
      <c r="Z37" s="514"/>
      <c r="AA37" s="541"/>
      <c r="AB37" s="515"/>
      <c r="AC37" s="514"/>
      <c r="AD37" s="541"/>
      <c r="AE37" s="514"/>
      <c r="AF37" s="514"/>
      <c r="AG37" s="514"/>
      <c r="AH37" s="514"/>
      <c r="AI37" s="515"/>
      <c r="AJ37" s="514"/>
      <c r="AK37" s="514"/>
      <c r="AL37" s="542"/>
      <c r="AM37" s="525"/>
      <c r="AN37" s="570"/>
      <c r="AO37" s="525"/>
      <c r="AP37" s="525"/>
      <c r="AQ37" s="579"/>
      <c r="AR37" s="525"/>
      <c r="AS37" s="525"/>
      <c r="AT37" s="525"/>
      <c r="AU37" s="527"/>
      <c r="AV37" s="554"/>
      <c r="AW37" s="527"/>
      <c r="AX37" s="526"/>
      <c r="AY37" s="526"/>
      <c r="AZ37" s="570"/>
      <c r="BA37" s="525"/>
      <c r="BB37" s="526"/>
      <c r="BC37" s="514"/>
      <c r="BD37" s="514"/>
      <c r="BE37" s="515"/>
      <c r="BF37" s="515"/>
      <c r="BG37" s="515"/>
      <c r="BH37" s="515"/>
      <c r="BI37" s="514"/>
      <c r="BJ37" s="541"/>
      <c r="BK37" s="542"/>
      <c r="BL37" s="610"/>
      <c r="BM37" s="541"/>
      <c r="BN37" s="543"/>
    </row>
    <row r="38" spans="1:66" ht="15.75" hidden="1" customHeight="1">
      <c r="A38" s="42"/>
      <c r="B38" s="536"/>
      <c r="C38" s="538"/>
      <c r="D38" s="538" t="s">
        <v>194</v>
      </c>
      <c r="E38" s="538" t="s">
        <v>372</v>
      </c>
      <c r="F38" s="578">
        <f t="shared" si="7"/>
        <v>0</v>
      </c>
      <c r="G38" s="513"/>
      <c r="H38" s="514"/>
      <c r="I38" s="515"/>
      <c r="J38" s="513"/>
      <c r="K38" s="514"/>
      <c r="L38" s="514"/>
      <c r="M38" s="514"/>
      <c r="N38" s="514"/>
      <c r="O38" s="514"/>
      <c r="P38" s="541"/>
      <c r="Q38" s="515"/>
      <c r="R38" s="513"/>
      <c r="S38" s="514"/>
      <c r="T38" s="514"/>
      <c r="U38" s="542"/>
      <c r="V38" s="514"/>
      <c r="W38" s="515"/>
      <c r="X38" s="514"/>
      <c r="Y38" s="542"/>
      <c r="Z38" s="514"/>
      <c r="AA38" s="541"/>
      <c r="AB38" s="515"/>
      <c r="AC38" s="514"/>
      <c r="AD38" s="541"/>
      <c r="AE38" s="514"/>
      <c r="AF38" s="514"/>
      <c r="AG38" s="514"/>
      <c r="AH38" s="514"/>
      <c r="AI38" s="515"/>
      <c r="AJ38" s="514"/>
      <c r="AK38" s="514"/>
      <c r="AL38" s="542"/>
      <c r="AM38" s="525"/>
      <c r="AN38" s="570"/>
      <c r="AO38" s="525"/>
      <c r="AP38" s="525"/>
      <c r="AQ38" s="579"/>
      <c r="AR38" s="525"/>
      <c r="AS38" s="525"/>
      <c r="AT38" s="525"/>
      <c r="AU38" s="579"/>
      <c r="AV38" s="554"/>
      <c r="AW38" s="527"/>
      <c r="AX38" s="526"/>
      <c r="AY38" s="526"/>
      <c r="AZ38" s="570"/>
      <c r="BA38" s="525"/>
      <c r="BB38" s="526"/>
      <c r="BC38" s="514"/>
      <c r="BD38" s="514"/>
      <c r="BE38" s="515"/>
      <c r="BF38" s="515"/>
      <c r="BG38" s="515"/>
      <c r="BH38" s="515"/>
      <c r="BI38" s="514"/>
      <c r="BJ38" s="541"/>
      <c r="BK38" s="542"/>
      <c r="BL38" s="610"/>
      <c r="BM38" s="541"/>
      <c r="BN38" s="543"/>
    </row>
    <row r="39" spans="1:66" ht="15.75" hidden="1" customHeight="1">
      <c r="A39" s="42"/>
      <c r="B39" s="536"/>
      <c r="C39" s="538"/>
      <c r="D39" s="538" t="s">
        <v>373</v>
      </c>
      <c r="E39" s="538" t="s">
        <v>374</v>
      </c>
      <c r="F39" s="578">
        <f t="shared" si="7"/>
        <v>0</v>
      </c>
      <c r="G39" s="513"/>
      <c r="H39" s="514"/>
      <c r="I39" s="515"/>
      <c r="J39" s="513"/>
      <c r="K39" s="514"/>
      <c r="L39" s="514"/>
      <c r="M39" s="514"/>
      <c r="N39" s="514"/>
      <c r="O39" s="514"/>
      <c r="P39" s="541"/>
      <c r="Q39" s="515"/>
      <c r="R39" s="513"/>
      <c r="S39" s="514"/>
      <c r="T39" s="514"/>
      <c r="U39" s="542"/>
      <c r="V39" s="514"/>
      <c r="W39" s="515"/>
      <c r="X39" s="514"/>
      <c r="Y39" s="542"/>
      <c r="Z39" s="514"/>
      <c r="AA39" s="541"/>
      <c r="AB39" s="515"/>
      <c r="AC39" s="514"/>
      <c r="AD39" s="541"/>
      <c r="AE39" s="514"/>
      <c r="AF39" s="514"/>
      <c r="AG39" s="514"/>
      <c r="AH39" s="514"/>
      <c r="AI39" s="515"/>
      <c r="AJ39" s="514"/>
      <c r="AK39" s="514"/>
      <c r="AL39" s="542"/>
      <c r="AM39" s="525"/>
      <c r="AN39" s="570"/>
      <c r="AO39" s="525"/>
      <c r="AP39" s="525"/>
      <c r="AQ39" s="579"/>
      <c r="AR39" s="525"/>
      <c r="AS39" s="525"/>
      <c r="AT39" s="525"/>
      <c r="AU39" s="554"/>
      <c r="AV39" s="554"/>
      <c r="AW39" s="527"/>
      <c r="AX39" s="526"/>
      <c r="AY39" s="526"/>
      <c r="AZ39" s="570"/>
      <c r="BA39" s="525"/>
      <c r="BB39" s="526"/>
      <c r="BC39" s="514"/>
      <c r="BD39" s="514"/>
      <c r="BE39" s="515"/>
      <c r="BF39" s="515"/>
      <c r="BG39" s="515"/>
      <c r="BH39" s="515"/>
      <c r="BI39" s="514"/>
      <c r="BJ39" s="541"/>
      <c r="BK39" s="542"/>
      <c r="BL39" s="610"/>
      <c r="BM39" s="541"/>
      <c r="BN39" s="543"/>
    </row>
    <row r="40" spans="1:66" ht="15.75" hidden="1" customHeight="1">
      <c r="A40" s="42"/>
      <c r="B40" s="536"/>
      <c r="C40" s="538"/>
      <c r="D40" s="538" t="s">
        <v>375</v>
      </c>
      <c r="E40" s="538" t="s">
        <v>376</v>
      </c>
      <c r="F40" s="578">
        <f t="shared" si="7"/>
        <v>0</v>
      </c>
      <c r="G40" s="513"/>
      <c r="H40" s="514"/>
      <c r="I40" s="515"/>
      <c r="J40" s="513"/>
      <c r="K40" s="514"/>
      <c r="L40" s="514"/>
      <c r="M40" s="514"/>
      <c r="N40" s="514"/>
      <c r="O40" s="514"/>
      <c r="P40" s="541"/>
      <c r="Q40" s="515"/>
      <c r="R40" s="513"/>
      <c r="S40" s="514"/>
      <c r="T40" s="514"/>
      <c r="U40" s="542"/>
      <c r="V40" s="514"/>
      <c r="W40" s="515"/>
      <c r="X40" s="514"/>
      <c r="Y40" s="542"/>
      <c r="Z40" s="514"/>
      <c r="AA40" s="541"/>
      <c r="AB40" s="515"/>
      <c r="AC40" s="514"/>
      <c r="AD40" s="541"/>
      <c r="AE40" s="514"/>
      <c r="AF40" s="514"/>
      <c r="AG40" s="514"/>
      <c r="AH40" s="514"/>
      <c r="AI40" s="515"/>
      <c r="AJ40" s="514"/>
      <c r="AK40" s="514"/>
      <c r="AL40" s="542"/>
      <c r="AM40" s="525"/>
      <c r="AN40" s="570"/>
      <c r="AO40" s="525"/>
      <c r="AP40" s="525"/>
      <c r="AQ40" s="579"/>
      <c r="AR40" s="525"/>
      <c r="AS40" s="525"/>
      <c r="AT40" s="525"/>
      <c r="AU40" s="554"/>
      <c r="AV40" s="554"/>
      <c r="AW40" s="527"/>
      <c r="AX40" s="526"/>
      <c r="AY40" s="526"/>
      <c r="AZ40" s="570"/>
      <c r="BA40" s="525"/>
      <c r="BB40" s="526"/>
      <c r="BC40" s="514"/>
      <c r="BD40" s="514"/>
      <c r="BE40" s="515"/>
      <c r="BF40" s="515"/>
      <c r="BG40" s="515"/>
      <c r="BH40" s="515"/>
      <c r="BI40" s="514"/>
      <c r="BJ40" s="541"/>
      <c r="BK40" s="542"/>
      <c r="BL40" s="610"/>
      <c r="BM40" s="541"/>
      <c r="BN40" s="543"/>
    </row>
    <row r="41" spans="1:66" ht="15.75" hidden="1" customHeight="1">
      <c r="A41" s="42"/>
      <c r="B41" s="536"/>
      <c r="C41" s="538"/>
      <c r="D41" s="538" t="s">
        <v>377</v>
      </c>
      <c r="E41" s="538" t="s">
        <v>378</v>
      </c>
      <c r="F41" s="578">
        <f t="shared" si="7"/>
        <v>0</v>
      </c>
      <c r="G41" s="513"/>
      <c r="H41" s="514"/>
      <c r="I41" s="515"/>
      <c r="J41" s="513"/>
      <c r="K41" s="514"/>
      <c r="L41" s="514"/>
      <c r="M41" s="514"/>
      <c r="N41" s="514"/>
      <c r="O41" s="514"/>
      <c r="P41" s="541"/>
      <c r="Q41" s="515"/>
      <c r="R41" s="513"/>
      <c r="S41" s="514"/>
      <c r="T41" s="514"/>
      <c r="U41" s="542"/>
      <c r="V41" s="514"/>
      <c r="W41" s="515"/>
      <c r="X41" s="514"/>
      <c r="Y41" s="542"/>
      <c r="Z41" s="514"/>
      <c r="AA41" s="541"/>
      <c r="AB41" s="515"/>
      <c r="AC41" s="514"/>
      <c r="AD41" s="541"/>
      <c r="AE41" s="514"/>
      <c r="AF41" s="514"/>
      <c r="AG41" s="514"/>
      <c r="AH41" s="514"/>
      <c r="AI41" s="515"/>
      <c r="AJ41" s="514"/>
      <c r="AK41" s="514"/>
      <c r="AL41" s="542"/>
      <c r="AM41" s="525"/>
      <c r="AN41" s="570"/>
      <c r="AO41" s="525"/>
      <c r="AP41" s="525"/>
      <c r="AQ41" s="579"/>
      <c r="AR41" s="525"/>
      <c r="AS41" s="525"/>
      <c r="AT41" s="525"/>
      <c r="AU41" s="554"/>
      <c r="AV41" s="554"/>
      <c r="AW41" s="527"/>
      <c r="AX41" s="526"/>
      <c r="AY41" s="526"/>
      <c r="AZ41" s="570"/>
      <c r="BA41" s="525"/>
      <c r="BB41" s="526"/>
      <c r="BC41" s="514"/>
      <c r="BD41" s="514"/>
      <c r="BE41" s="515"/>
      <c r="BF41" s="515"/>
      <c r="BG41" s="515"/>
      <c r="BH41" s="515"/>
      <c r="BI41" s="514"/>
      <c r="BJ41" s="541"/>
      <c r="BK41" s="542"/>
      <c r="BL41" s="610"/>
      <c r="BM41" s="541"/>
      <c r="BN41" s="543"/>
    </row>
    <row r="42" spans="1:66" ht="15.75" hidden="1" customHeight="1">
      <c r="A42" s="42"/>
      <c r="B42" s="536"/>
      <c r="C42" s="538"/>
      <c r="D42" s="538" t="s">
        <v>379</v>
      </c>
      <c r="E42" s="538" t="s">
        <v>380</v>
      </c>
      <c r="F42" s="578">
        <f t="shared" si="7"/>
        <v>0</v>
      </c>
      <c r="G42" s="513"/>
      <c r="H42" s="514"/>
      <c r="I42" s="515"/>
      <c r="J42" s="513"/>
      <c r="K42" s="514"/>
      <c r="L42" s="514"/>
      <c r="M42" s="514"/>
      <c r="N42" s="514"/>
      <c r="O42" s="514"/>
      <c r="P42" s="541"/>
      <c r="Q42" s="515"/>
      <c r="R42" s="513"/>
      <c r="S42" s="514"/>
      <c r="T42" s="514"/>
      <c r="U42" s="542"/>
      <c r="V42" s="514"/>
      <c r="W42" s="515"/>
      <c r="X42" s="514"/>
      <c r="Y42" s="542"/>
      <c r="Z42" s="514"/>
      <c r="AA42" s="541"/>
      <c r="AB42" s="515"/>
      <c r="AC42" s="514"/>
      <c r="AD42" s="541"/>
      <c r="AE42" s="514"/>
      <c r="AF42" s="514"/>
      <c r="AG42" s="514"/>
      <c r="AH42" s="514"/>
      <c r="AI42" s="515"/>
      <c r="AJ42" s="514"/>
      <c r="AK42" s="514"/>
      <c r="AL42" s="542"/>
      <c r="AM42" s="525"/>
      <c r="AN42" s="570"/>
      <c r="AO42" s="525"/>
      <c r="AP42" s="525"/>
      <c r="AQ42" s="579"/>
      <c r="AR42" s="525"/>
      <c r="AS42" s="525"/>
      <c r="AT42" s="525"/>
      <c r="AU42" s="554"/>
      <c r="AV42" s="554"/>
      <c r="AW42" s="527"/>
      <c r="AX42" s="526"/>
      <c r="AY42" s="526"/>
      <c r="AZ42" s="570"/>
      <c r="BA42" s="525"/>
      <c r="BB42" s="526"/>
      <c r="BC42" s="514"/>
      <c r="BD42" s="514"/>
      <c r="BE42" s="515"/>
      <c r="BF42" s="515"/>
      <c r="BG42" s="515"/>
      <c r="BH42" s="515"/>
      <c r="BI42" s="514"/>
      <c r="BJ42" s="541"/>
      <c r="BK42" s="542"/>
      <c r="BL42" s="610"/>
      <c r="BM42" s="541"/>
      <c r="BN42" s="543"/>
    </row>
    <row r="43" spans="1:66" ht="15.75" hidden="1" customHeight="1">
      <c r="A43" s="42"/>
      <c r="B43" s="536"/>
      <c r="C43" s="538"/>
      <c r="D43" s="538" t="s">
        <v>381</v>
      </c>
      <c r="E43" s="538" t="s">
        <v>382</v>
      </c>
      <c r="F43" s="578">
        <f t="shared" si="7"/>
        <v>0</v>
      </c>
      <c r="G43" s="513"/>
      <c r="H43" s="514"/>
      <c r="I43" s="515"/>
      <c r="J43" s="513"/>
      <c r="K43" s="514"/>
      <c r="L43" s="514"/>
      <c r="M43" s="514"/>
      <c r="N43" s="514"/>
      <c r="O43" s="514"/>
      <c r="P43" s="541"/>
      <c r="Q43" s="515"/>
      <c r="R43" s="513"/>
      <c r="S43" s="514"/>
      <c r="T43" s="514"/>
      <c r="U43" s="542"/>
      <c r="V43" s="514"/>
      <c r="W43" s="515"/>
      <c r="X43" s="514"/>
      <c r="Y43" s="542"/>
      <c r="Z43" s="514"/>
      <c r="AA43" s="541"/>
      <c r="AB43" s="515"/>
      <c r="AC43" s="514"/>
      <c r="AD43" s="541"/>
      <c r="AE43" s="514"/>
      <c r="AF43" s="514"/>
      <c r="AG43" s="514"/>
      <c r="AH43" s="514"/>
      <c r="AI43" s="515"/>
      <c r="AJ43" s="514"/>
      <c r="AK43" s="514"/>
      <c r="AL43" s="542"/>
      <c r="AM43" s="525"/>
      <c r="AN43" s="570"/>
      <c r="AO43" s="525"/>
      <c r="AP43" s="525"/>
      <c r="AQ43" s="579"/>
      <c r="AR43" s="525"/>
      <c r="AS43" s="525"/>
      <c r="AT43" s="525"/>
      <c r="AU43" s="527"/>
      <c r="AV43" s="554"/>
      <c r="AW43" s="527"/>
      <c r="AX43" s="526"/>
      <c r="AY43" s="526"/>
      <c r="AZ43" s="570"/>
      <c r="BA43" s="525"/>
      <c r="BB43" s="526"/>
      <c r="BC43" s="514"/>
      <c r="BD43" s="514"/>
      <c r="BE43" s="515"/>
      <c r="BF43" s="515"/>
      <c r="BG43" s="515"/>
      <c r="BH43" s="515"/>
      <c r="BI43" s="514"/>
      <c r="BJ43" s="541"/>
      <c r="BK43" s="542"/>
      <c r="BL43" s="610"/>
      <c r="BM43" s="541"/>
      <c r="BN43" s="543"/>
    </row>
    <row r="44" spans="1:66" ht="15.75" hidden="1" customHeight="1">
      <c r="A44" s="42"/>
      <c r="B44" s="536"/>
      <c r="C44" s="538"/>
      <c r="D44" s="538" t="s">
        <v>383</v>
      </c>
      <c r="E44" s="538" t="s">
        <v>384</v>
      </c>
      <c r="F44" s="578">
        <f t="shared" si="7"/>
        <v>0</v>
      </c>
      <c r="G44" s="513"/>
      <c r="H44" s="514"/>
      <c r="I44" s="515"/>
      <c r="J44" s="513"/>
      <c r="K44" s="514"/>
      <c r="L44" s="514"/>
      <c r="M44" s="514"/>
      <c r="N44" s="514"/>
      <c r="O44" s="514"/>
      <c r="P44" s="541"/>
      <c r="Q44" s="515"/>
      <c r="R44" s="513"/>
      <c r="S44" s="514"/>
      <c r="T44" s="514"/>
      <c r="U44" s="542"/>
      <c r="V44" s="514"/>
      <c r="W44" s="515"/>
      <c r="X44" s="514"/>
      <c r="Y44" s="542"/>
      <c r="Z44" s="514"/>
      <c r="AA44" s="541"/>
      <c r="AB44" s="515"/>
      <c r="AC44" s="514"/>
      <c r="AD44" s="541"/>
      <c r="AE44" s="514"/>
      <c r="AF44" s="514"/>
      <c r="AG44" s="514"/>
      <c r="AH44" s="514"/>
      <c r="AI44" s="515"/>
      <c r="AJ44" s="514"/>
      <c r="AK44" s="514"/>
      <c r="AL44" s="542"/>
      <c r="AM44" s="525"/>
      <c r="AN44" s="570"/>
      <c r="AO44" s="525"/>
      <c r="AP44" s="525"/>
      <c r="AQ44" s="579"/>
      <c r="AR44" s="525"/>
      <c r="AS44" s="525"/>
      <c r="AT44" s="525"/>
      <c r="AU44" s="527"/>
      <c r="AV44" s="554"/>
      <c r="AW44" s="527"/>
      <c r="AX44" s="526"/>
      <c r="AY44" s="526"/>
      <c r="AZ44" s="570"/>
      <c r="BA44" s="525"/>
      <c r="BB44" s="526"/>
      <c r="BC44" s="514"/>
      <c r="BD44" s="514"/>
      <c r="BE44" s="515"/>
      <c r="BF44" s="515"/>
      <c r="BG44" s="515"/>
      <c r="BH44" s="515"/>
      <c r="BI44" s="514"/>
      <c r="BJ44" s="541"/>
      <c r="BK44" s="542"/>
      <c r="BL44" s="610"/>
      <c r="BM44" s="541"/>
      <c r="BN44" s="543"/>
    </row>
    <row r="45" spans="1:66" ht="15.75" hidden="1" customHeight="1">
      <c r="A45" s="42"/>
      <c r="B45" s="536"/>
      <c r="C45" s="538"/>
      <c r="D45" s="538" t="s">
        <v>330</v>
      </c>
      <c r="E45" s="538" t="s">
        <v>385</v>
      </c>
      <c r="F45" s="578">
        <f t="shared" si="7"/>
        <v>0</v>
      </c>
      <c r="G45" s="513"/>
      <c r="H45" s="514"/>
      <c r="I45" s="515"/>
      <c r="J45" s="513"/>
      <c r="K45" s="514"/>
      <c r="L45" s="514"/>
      <c r="M45" s="514"/>
      <c r="N45" s="514"/>
      <c r="O45" s="514"/>
      <c r="P45" s="541"/>
      <c r="Q45" s="515"/>
      <c r="R45" s="513"/>
      <c r="S45" s="514"/>
      <c r="T45" s="514"/>
      <c r="U45" s="542"/>
      <c r="V45" s="514"/>
      <c r="W45" s="515"/>
      <c r="X45" s="514"/>
      <c r="Y45" s="542"/>
      <c r="Z45" s="514"/>
      <c r="AA45" s="541"/>
      <c r="AB45" s="515"/>
      <c r="AC45" s="514"/>
      <c r="AD45" s="541"/>
      <c r="AE45" s="514"/>
      <c r="AF45" s="514"/>
      <c r="AG45" s="514"/>
      <c r="AH45" s="514"/>
      <c r="AI45" s="515"/>
      <c r="AJ45" s="514"/>
      <c r="AK45" s="514"/>
      <c r="AL45" s="542"/>
      <c r="AM45" s="525"/>
      <c r="AN45" s="570"/>
      <c r="AO45" s="525"/>
      <c r="AP45" s="525"/>
      <c r="AQ45" s="579"/>
      <c r="AR45" s="525"/>
      <c r="AS45" s="525"/>
      <c r="AT45" s="525"/>
      <c r="AU45" s="527"/>
      <c r="AV45" s="554"/>
      <c r="AW45" s="527"/>
      <c r="AX45" s="526"/>
      <c r="AY45" s="526"/>
      <c r="AZ45" s="570"/>
      <c r="BA45" s="525"/>
      <c r="BB45" s="526"/>
      <c r="BC45" s="514"/>
      <c r="BD45" s="514"/>
      <c r="BE45" s="515"/>
      <c r="BF45" s="515"/>
      <c r="BG45" s="515"/>
      <c r="BH45" s="515"/>
      <c r="BI45" s="514"/>
      <c r="BJ45" s="541"/>
      <c r="BK45" s="542"/>
      <c r="BL45" s="610"/>
      <c r="BM45" s="541"/>
      <c r="BN45" s="543"/>
    </row>
    <row r="46" spans="1:66" ht="15.75" hidden="1" customHeight="1">
      <c r="A46" s="42"/>
      <c r="B46" s="536"/>
      <c r="C46" s="538"/>
      <c r="D46" s="538" t="s">
        <v>386</v>
      </c>
      <c r="E46" s="538" t="s">
        <v>387</v>
      </c>
      <c r="F46" s="578">
        <f t="shared" si="7"/>
        <v>0</v>
      </c>
      <c r="G46" s="513"/>
      <c r="H46" s="514"/>
      <c r="I46" s="515"/>
      <c r="J46" s="513"/>
      <c r="K46" s="514"/>
      <c r="L46" s="514"/>
      <c r="M46" s="514"/>
      <c r="N46" s="514"/>
      <c r="O46" s="514"/>
      <c r="P46" s="541"/>
      <c r="Q46" s="515"/>
      <c r="R46" s="513"/>
      <c r="S46" s="514"/>
      <c r="T46" s="514"/>
      <c r="U46" s="542"/>
      <c r="V46" s="514"/>
      <c r="W46" s="515"/>
      <c r="X46" s="514"/>
      <c r="Y46" s="542"/>
      <c r="Z46" s="514"/>
      <c r="AA46" s="541"/>
      <c r="AB46" s="515"/>
      <c r="AC46" s="514"/>
      <c r="AD46" s="541"/>
      <c r="AE46" s="514"/>
      <c r="AF46" s="514"/>
      <c r="AG46" s="514"/>
      <c r="AH46" s="514"/>
      <c r="AI46" s="515"/>
      <c r="AJ46" s="514"/>
      <c r="AK46" s="514"/>
      <c r="AL46" s="542"/>
      <c r="AM46" s="525"/>
      <c r="AN46" s="570"/>
      <c r="AO46" s="525"/>
      <c r="AP46" s="525"/>
      <c r="AQ46" s="579"/>
      <c r="AR46" s="525"/>
      <c r="AS46" s="525"/>
      <c r="AT46" s="525"/>
      <c r="AU46" s="527"/>
      <c r="AV46" s="554"/>
      <c r="AW46" s="527"/>
      <c r="AX46" s="526"/>
      <c r="AY46" s="526"/>
      <c r="AZ46" s="570"/>
      <c r="BA46" s="525"/>
      <c r="BB46" s="526"/>
      <c r="BC46" s="514"/>
      <c r="BD46" s="514"/>
      <c r="BE46" s="515"/>
      <c r="BF46" s="515"/>
      <c r="BG46" s="515"/>
      <c r="BH46" s="515"/>
      <c r="BI46" s="514"/>
      <c r="BJ46" s="541"/>
      <c r="BK46" s="542"/>
      <c r="BL46" s="610"/>
      <c r="BM46" s="541"/>
      <c r="BN46" s="543"/>
    </row>
    <row r="47" spans="1:66" ht="15.75" hidden="1" customHeight="1">
      <c r="A47" s="42"/>
      <c r="B47" s="536"/>
      <c r="C47" s="538"/>
      <c r="D47" s="538" t="s">
        <v>332</v>
      </c>
      <c r="E47" s="538" t="s">
        <v>388</v>
      </c>
      <c r="F47" s="578">
        <f t="shared" si="7"/>
        <v>0</v>
      </c>
      <c r="G47" s="513"/>
      <c r="H47" s="514"/>
      <c r="I47" s="515"/>
      <c r="J47" s="513"/>
      <c r="K47" s="514"/>
      <c r="L47" s="514"/>
      <c r="M47" s="514"/>
      <c r="N47" s="514"/>
      <c r="O47" s="514"/>
      <c r="P47" s="541"/>
      <c r="Q47" s="515"/>
      <c r="R47" s="513"/>
      <c r="S47" s="514"/>
      <c r="T47" s="514"/>
      <c r="U47" s="542"/>
      <c r="V47" s="514"/>
      <c r="W47" s="515"/>
      <c r="X47" s="514"/>
      <c r="Y47" s="542"/>
      <c r="Z47" s="514"/>
      <c r="AA47" s="541"/>
      <c r="AB47" s="515"/>
      <c r="AC47" s="514"/>
      <c r="AD47" s="541"/>
      <c r="AE47" s="514"/>
      <c r="AF47" s="514"/>
      <c r="AG47" s="514"/>
      <c r="AH47" s="514"/>
      <c r="AI47" s="515"/>
      <c r="AJ47" s="514"/>
      <c r="AK47" s="514"/>
      <c r="AL47" s="542"/>
      <c r="AM47" s="525"/>
      <c r="AN47" s="570"/>
      <c r="AO47" s="525"/>
      <c r="AP47" s="525"/>
      <c r="AQ47" s="579"/>
      <c r="AR47" s="525"/>
      <c r="AS47" s="525"/>
      <c r="AT47" s="525"/>
      <c r="AU47" s="527"/>
      <c r="AV47" s="554"/>
      <c r="AW47" s="527"/>
      <c r="AX47" s="526"/>
      <c r="AY47" s="526"/>
      <c r="AZ47" s="570"/>
      <c r="BA47" s="525"/>
      <c r="BB47" s="526"/>
      <c r="BC47" s="514"/>
      <c r="BD47" s="514"/>
      <c r="BE47" s="515"/>
      <c r="BF47" s="515"/>
      <c r="BG47" s="515"/>
      <c r="BH47" s="515"/>
      <c r="BI47" s="514"/>
      <c r="BJ47" s="541"/>
      <c r="BK47" s="542"/>
      <c r="BL47" s="610"/>
      <c r="BM47" s="541"/>
      <c r="BN47" s="543"/>
    </row>
    <row r="48" spans="1:66" ht="15.75" hidden="1" customHeight="1">
      <c r="A48" s="42"/>
      <c r="B48" s="536"/>
      <c r="C48" s="538"/>
      <c r="D48" s="538" t="s">
        <v>389</v>
      </c>
      <c r="E48" s="538" t="s">
        <v>390</v>
      </c>
      <c r="F48" s="578">
        <f t="shared" si="7"/>
        <v>0</v>
      </c>
      <c r="G48" s="513"/>
      <c r="H48" s="514"/>
      <c r="I48" s="515"/>
      <c r="J48" s="513"/>
      <c r="K48" s="514"/>
      <c r="L48" s="514"/>
      <c r="M48" s="514"/>
      <c r="N48" s="514"/>
      <c r="O48" s="514"/>
      <c r="P48" s="541"/>
      <c r="Q48" s="515"/>
      <c r="R48" s="513"/>
      <c r="S48" s="514"/>
      <c r="T48" s="514"/>
      <c r="U48" s="542"/>
      <c r="V48" s="514"/>
      <c r="W48" s="515"/>
      <c r="X48" s="514"/>
      <c r="Y48" s="542"/>
      <c r="Z48" s="514"/>
      <c r="AA48" s="541"/>
      <c r="AB48" s="515"/>
      <c r="AC48" s="514"/>
      <c r="AD48" s="541"/>
      <c r="AE48" s="514"/>
      <c r="AF48" s="514"/>
      <c r="AG48" s="514"/>
      <c r="AH48" s="514"/>
      <c r="AI48" s="515"/>
      <c r="AJ48" s="514"/>
      <c r="AK48" s="514"/>
      <c r="AL48" s="542"/>
      <c r="AM48" s="525"/>
      <c r="AN48" s="570"/>
      <c r="AO48" s="525"/>
      <c r="AP48" s="525"/>
      <c r="AQ48" s="579"/>
      <c r="AR48" s="525"/>
      <c r="AS48" s="525"/>
      <c r="AT48" s="525"/>
      <c r="AU48" s="579"/>
      <c r="AV48" s="554"/>
      <c r="AW48" s="527"/>
      <c r="AX48" s="526"/>
      <c r="AY48" s="526"/>
      <c r="AZ48" s="570"/>
      <c r="BA48" s="525"/>
      <c r="BB48" s="526"/>
      <c r="BC48" s="514"/>
      <c r="BD48" s="514"/>
      <c r="BE48" s="515"/>
      <c r="BF48" s="515"/>
      <c r="BG48" s="515"/>
      <c r="BH48" s="515"/>
      <c r="BI48" s="514"/>
      <c r="BJ48" s="541"/>
      <c r="BK48" s="542"/>
      <c r="BL48" s="610"/>
      <c r="BM48" s="541"/>
      <c r="BN48" s="543"/>
    </row>
    <row r="49" spans="1:66" ht="18" hidden="1" customHeight="1">
      <c r="A49" s="42"/>
      <c r="B49" s="536"/>
      <c r="C49" s="538"/>
      <c r="D49" s="538" t="s">
        <v>506</v>
      </c>
      <c r="E49" s="538" t="s">
        <v>392</v>
      </c>
      <c r="F49" s="578">
        <f t="shared" si="7"/>
        <v>0</v>
      </c>
      <c r="G49" s="513"/>
      <c r="H49" s="514"/>
      <c r="I49" s="515"/>
      <c r="J49" s="513"/>
      <c r="K49" s="514"/>
      <c r="L49" s="514"/>
      <c r="M49" s="514"/>
      <c r="N49" s="514"/>
      <c r="O49" s="514"/>
      <c r="P49" s="541"/>
      <c r="Q49" s="515"/>
      <c r="R49" s="513"/>
      <c r="S49" s="514"/>
      <c r="T49" s="514"/>
      <c r="U49" s="542"/>
      <c r="V49" s="514"/>
      <c r="W49" s="515"/>
      <c r="X49" s="514"/>
      <c r="Y49" s="542"/>
      <c r="Z49" s="514"/>
      <c r="AA49" s="541"/>
      <c r="AB49" s="515"/>
      <c r="AC49" s="514"/>
      <c r="AD49" s="541"/>
      <c r="AE49" s="514"/>
      <c r="AF49" s="514"/>
      <c r="AG49" s="514"/>
      <c r="AH49" s="514"/>
      <c r="AI49" s="515"/>
      <c r="AJ49" s="514"/>
      <c r="AK49" s="514"/>
      <c r="AL49" s="542"/>
      <c r="AM49" s="525"/>
      <c r="AN49" s="570"/>
      <c r="AO49" s="525"/>
      <c r="AP49" s="525"/>
      <c r="AQ49" s="579"/>
      <c r="AR49" s="525"/>
      <c r="AS49" s="525"/>
      <c r="AT49" s="525"/>
      <c r="AU49" s="527"/>
      <c r="AV49" s="554"/>
      <c r="AW49" s="527"/>
      <c r="AX49" s="526"/>
      <c r="AY49" s="526"/>
      <c r="AZ49" s="570"/>
      <c r="BA49" s="525"/>
      <c r="BB49" s="526"/>
      <c r="BC49" s="514"/>
      <c r="BD49" s="514"/>
      <c r="BE49" s="515"/>
      <c r="BF49" s="515"/>
      <c r="BG49" s="515"/>
      <c r="BH49" s="515"/>
      <c r="BI49" s="514"/>
      <c r="BJ49" s="541"/>
      <c r="BK49" s="542"/>
      <c r="BL49" s="610"/>
      <c r="BM49" s="541"/>
      <c r="BN49" s="543"/>
    </row>
    <row r="50" spans="1:66" ht="18" hidden="1" customHeight="1">
      <c r="A50" s="42"/>
      <c r="B50" s="536"/>
      <c r="C50" s="538"/>
      <c r="D50" s="538" t="s">
        <v>334</v>
      </c>
      <c r="E50" s="538" t="s">
        <v>507</v>
      </c>
      <c r="F50" s="578">
        <f t="shared" si="7"/>
        <v>0</v>
      </c>
      <c r="G50" s="513"/>
      <c r="H50" s="514"/>
      <c r="I50" s="515"/>
      <c r="J50" s="513"/>
      <c r="K50" s="514"/>
      <c r="L50" s="514"/>
      <c r="M50" s="514"/>
      <c r="N50" s="514"/>
      <c r="O50" s="514"/>
      <c r="P50" s="541"/>
      <c r="Q50" s="515"/>
      <c r="R50" s="513"/>
      <c r="S50" s="514"/>
      <c r="T50" s="514"/>
      <c r="U50" s="542"/>
      <c r="V50" s="514"/>
      <c r="W50" s="515"/>
      <c r="X50" s="514"/>
      <c r="Y50" s="542"/>
      <c r="Z50" s="514"/>
      <c r="AA50" s="541"/>
      <c r="AB50" s="515"/>
      <c r="AC50" s="514"/>
      <c r="AD50" s="541"/>
      <c r="AE50" s="514"/>
      <c r="AF50" s="514"/>
      <c r="AG50" s="514"/>
      <c r="AH50" s="514"/>
      <c r="AI50" s="515"/>
      <c r="AJ50" s="514"/>
      <c r="AK50" s="514"/>
      <c r="AL50" s="542"/>
      <c r="AM50" s="525"/>
      <c r="AN50" s="570"/>
      <c r="AO50" s="525"/>
      <c r="AP50" s="525"/>
      <c r="AQ50" s="579"/>
      <c r="AR50" s="525"/>
      <c r="AS50" s="525"/>
      <c r="AT50" s="525"/>
      <c r="AU50" s="527"/>
      <c r="AV50" s="554"/>
      <c r="AW50" s="527"/>
      <c r="AX50" s="526"/>
      <c r="AY50" s="526"/>
      <c r="AZ50" s="570"/>
      <c r="BA50" s="525"/>
      <c r="BB50" s="526"/>
      <c r="BC50" s="514"/>
      <c r="BD50" s="514"/>
      <c r="BE50" s="515"/>
      <c r="BF50" s="515"/>
      <c r="BG50" s="515"/>
      <c r="BH50" s="515"/>
      <c r="BI50" s="514"/>
      <c r="BJ50" s="541"/>
      <c r="BK50" s="542"/>
      <c r="BL50" s="610"/>
      <c r="BM50" s="541"/>
      <c r="BN50" s="543"/>
    </row>
    <row r="51" spans="1:66" ht="18" hidden="1" customHeight="1">
      <c r="A51" s="42"/>
      <c r="B51" s="536"/>
      <c r="C51" s="538"/>
      <c r="D51" s="538" t="s">
        <v>394</v>
      </c>
      <c r="E51" s="538" t="s">
        <v>395</v>
      </c>
      <c r="F51" s="578">
        <f t="shared" si="7"/>
        <v>0</v>
      </c>
      <c r="G51" s="513"/>
      <c r="H51" s="514"/>
      <c r="I51" s="515"/>
      <c r="J51" s="513"/>
      <c r="K51" s="514"/>
      <c r="L51" s="514"/>
      <c r="M51" s="514"/>
      <c r="N51" s="514"/>
      <c r="O51" s="514"/>
      <c r="P51" s="541"/>
      <c r="Q51" s="515"/>
      <c r="R51" s="513"/>
      <c r="S51" s="514"/>
      <c r="T51" s="514"/>
      <c r="U51" s="514"/>
      <c r="V51" s="514"/>
      <c r="W51" s="515"/>
      <c r="X51" s="514"/>
      <c r="Y51" s="542"/>
      <c r="Z51" s="514"/>
      <c r="AA51" s="541"/>
      <c r="AB51" s="515"/>
      <c r="AC51" s="514"/>
      <c r="AD51" s="541"/>
      <c r="AE51" s="514"/>
      <c r="AF51" s="514"/>
      <c r="AG51" s="514"/>
      <c r="AH51" s="514"/>
      <c r="AI51" s="515"/>
      <c r="AJ51" s="514"/>
      <c r="AK51" s="514"/>
      <c r="AL51" s="542"/>
      <c r="AM51" s="525"/>
      <c r="AN51" s="526"/>
      <c r="AO51" s="525"/>
      <c r="AP51" s="569"/>
      <c r="AQ51" s="525"/>
      <c r="AR51" s="525"/>
      <c r="AS51" s="525"/>
      <c r="AT51" s="525"/>
      <c r="AU51" s="527"/>
      <c r="AV51" s="554"/>
      <c r="AW51" s="527"/>
      <c r="AX51" s="526"/>
      <c r="AY51" s="526"/>
      <c r="AZ51" s="526"/>
      <c r="BA51" s="525"/>
      <c r="BB51" s="526"/>
      <c r="BC51" s="514"/>
      <c r="BD51" s="514"/>
      <c r="BE51" s="515"/>
      <c r="BF51" s="515"/>
      <c r="BG51" s="515"/>
      <c r="BH51" s="515"/>
      <c r="BI51" s="514"/>
      <c r="BJ51" s="541"/>
      <c r="BK51" s="542"/>
      <c r="BL51" s="610"/>
      <c r="BM51" s="541"/>
      <c r="BN51" s="543"/>
    </row>
    <row r="52" spans="1:66" ht="15.75" hidden="1" customHeight="1">
      <c r="A52" s="42"/>
      <c r="B52" s="536"/>
      <c r="C52" s="538"/>
      <c r="D52" s="537" t="s">
        <v>396</v>
      </c>
      <c r="E52" s="537" t="s">
        <v>397</v>
      </c>
      <c r="F52" s="578">
        <f t="shared" si="7"/>
        <v>0</v>
      </c>
      <c r="G52" s="513"/>
      <c r="H52" s="514"/>
      <c r="I52" s="515"/>
      <c r="J52" s="513"/>
      <c r="K52" s="514"/>
      <c r="L52" s="514"/>
      <c r="M52" s="514"/>
      <c r="N52" s="514"/>
      <c r="O52" s="514"/>
      <c r="P52" s="541"/>
      <c r="Q52" s="515"/>
      <c r="R52" s="513"/>
      <c r="S52" s="514"/>
      <c r="T52" s="514"/>
      <c r="U52" s="542"/>
      <c r="V52" s="514"/>
      <c r="W52" s="515"/>
      <c r="X52" s="514"/>
      <c r="Y52" s="542"/>
      <c r="Z52" s="514"/>
      <c r="AA52" s="541"/>
      <c r="AB52" s="515"/>
      <c r="AC52" s="514"/>
      <c r="AD52" s="541"/>
      <c r="AE52" s="514"/>
      <c r="AF52" s="514"/>
      <c r="AG52" s="514"/>
      <c r="AH52" s="514"/>
      <c r="AI52" s="515"/>
      <c r="AJ52" s="514"/>
      <c r="AK52" s="514"/>
      <c r="AL52" s="542"/>
      <c r="AM52" s="525"/>
      <c r="AN52" s="526"/>
      <c r="AO52" s="525"/>
      <c r="AP52" s="569"/>
      <c r="AQ52" s="525"/>
      <c r="AR52" s="525"/>
      <c r="AS52" s="525"/>
      <c r="AT52" s="525"/>
      <c r="AU52" s="527"/>
      <c r="AV52" s="554"/>
      <c r="AW52" s="527"/>
      <c r="AX52" s="526"/>
      <c r="AY52" s="526"/>
      <c r="AZ52" s="580"/>
      <c r="BA52" s="525"/>
      <c r="BB52" s="526"/>
      <c r="BC52" s="514"/>
      <c r="BD52" s="514"/>
      <c r="BE52" s="515"/>
      <c r="BF52" s="515"/>
      <c r="BG52" s="515"/>
      <c r="BH52" s="515"/>
      <c r="BI52" s="514"/>
      <c r="BJ52" s="541"/>
      <c r="BK52" s="542"/>
      <c r="BL52" s="610"/>
      <c r="BM52" s="541"/>
      <c r="BN52" s="543"/>
    </row>
    <row r="53" spans="1:66" ht="15.75" hidden="1" customHeight="1">
      <c r="A53" s="42"/>
      <c r="B53" s="544" t="s">
        <v>83</v>
      </c>
      <c r="C53" s="530"/>
      <c r="D53" s="581"/>
      <c r="E53" s="581" t="s">
        <v>207</v>
      </c>
      <c r="F53" s="578">
        <f>+F54</f>
        <v>0</v>
      </c>
      <c r="G53" s="513"/>
      <c r="H53" s="514"/>
      <c r="I53" s="515"/>
      <c r="J53" s="532"/>
      <c r="K53" s="514"/>
      <c r="L53" s="514"/>
      <c r="M53" s="514"/>
      <c r="N53" s="514"/>
      <c r="O53" s="514"/>
      <c r="P53" s="541"/>
      <c r="Q53" s="515"/>
      <c r="R53" s="513"/>
      <c r="S53" s="514"/>
      <c r="T53" s="514"/>
      <c r="U53" s="542"/>
      <c r="V53" s="514"/>
      <c r="W53" s="515"/>
      <c r="X53" s="514"/>
      <c r="Y53" s="542"/>
      <c r="Z53" s="514"/>
      <c r="AA53" s="541"/>
      <c r="AB53" s="515"/>
      <c r="AC53" s="514"/>
      <c r="AD53" s="541"/>
      <c r="AE53" s="514"/>
      <c r="AF53" s="514"/>
      <c r="AG53" s="514"/>
      <c r="AH53" s="514"/>
      <c r="AI53" s="515"/>
      <c r="AJ53" s="514"/>
      <c r="AK53" s="514"/>
      <c r="AL53" s="542"/>
      <c r="AM53" s="525"/>
      <c r="AN53" s="526"/>
      <c r="AO53" s="525"/>
      <c r="AP53" s="569"/>
      <c r="AQ53" s="525"/>
      <c r="AR53" s="525"/>
      <c r="AS53" s="525"/>
      <c r="AT53" s="525"/>
      <c r="AU53" s="527"/>
      <c r="AV53" s="554"/>
      <c r="AW53" s="527"/>
      <c r="AX53" s="526"/>
      <c r="AY53" s="526"/>
      <c r="AZ53" s="580"/>
      <c r="BA53" s="525"/>
      <c r="BB53" s="526"/>
      <c r="BC53" s="514"/>
      <c r="BD53" s="514"/>
      <c r="BE53" s="515"/>
      <c r="BF53" s="515"/>
      <c r="BG53" s="515"/>
      <c r="BH53" s="515"/>
      <c r="BI53" s="514"/>
      <c r="BJ53" s="541"/>
      <c r="BK53" s="542"/>
      <c r="BL53" s="610"/>
      <c r="BM53" s="541"/>
      <c r="BN53" s="543"/>
    </row>
    <row r="54" spans="1:66" ht="15.75" hidden="1" customHeight="1">
      <c r="A54" s="42"/>
      <c r="B54" s="536"/>
      <c r="C54" s="538" t="s">
        <v>85</v>
      </c>
      <c r="D54" s="537"/>
      <c r="E54" s="537" t="s">
        <v>207</v>
      </c>
      <c r="F54" s="578">
        <f>SUM(G54:BT54)</f>
        <v>0</v>
      </c>
      <c r="G54" s="513"/>
      <c r="H54" s="514"/>
      <c r="I54" s="515"/>
      <c r="J54" s="532"/>
      <c r="K54" s="514"/>
      <c r="L54" s="514"/>
      <c r="M54" s="514"/>
      <c r="N54" s="514"/>
      <c r="O54" s="514"/>
      <c r="P54" s="541"/>
      <c r="Q54" s="515"/>
      <c r="R54" s="513"/>
      <c r="S54" s="514"/>
      <c r="T54" s="514"/>
      <c r="U54" s="542"/>
      <c r="V54" s="514"/>
      <c r="W54" s="515"/>
      <c r="X54" s="514"/>
      <c r="Y54" s="542"/>
      <c r="Z54" s="514"/>
      <c r="AA54" s="541"/>
      <c r="AB54" s="515"/>
      <c r="AC54" s="514"/>
      <c r="AD54" s="541"/>
      <c r="AE54" s="514"/>
      <c r="AF54" s="514"/>
      <c r="AG54" s="514"/>
      <c r="AH54" s="514"/>
      <c r="AI54" s="515"/>
      <c r="AJ54" s="514"/>
      <c r="AK54" s="514"/>
      <c r="AL54" s="542"/>
      <c r="AM54" s="525"/>
      <c r="AN54" s="526"/>
      <c r="AO54" s="525"/>
      <c r="AP54" s="569"/>
      <c r="AQ54" s="525"/>
      <c r="AR54" s="525"/>
      <c r="AS54" s="525"/>
      <c r="AT54" s="525"/>
      <c r="AU54" s="527"/>
      <c r="AV54" s="554"/>
      <c r="AW54" s="527"/>
      <c r="AX54" s="526"/>
      <c r="AY54" s="526"/>
      <c r="AZ54" s="580"/>
      <c r="BA54" s="525"/>
      <c r="BB54" s="526"/>
      <c r="BC54" s="514"/>
      <c r="BD54" s="514"/>
      <c r="BE54" s="515"/>
      <c r="BF54" s="515"/>
      <c r="BG54" s="515"/>
      <c r="BH54" s="515"/>
      <c r="BI54" s="514"/>
      <c r="BJ54" s="541"/>
      <c r="BK54" s="542"/>
      <c r="BL54" s="610"/>
      <c r="BM54" s="541"/>
      <c r="BN54" s="543"/>
    </row>
    <row r="55" spans="1:66" ht="16.5" customHeight="1">
      <c r="A55" s="173"/>
      <c r="B55" s="544" t="s">
        <v>228</v>
      </c>
      <c r="C55" s="530" t="s">
        <v>13</v>
      </c>
      <c r="D55" s="530" t="s">
        <v>14</v>
      </c>
      <c r="E55" s="530" t="s">
        <v>229</v>
      </c>
      <c r="F55" s="582">
        <f>+F56+F80</f>
        <v>-84061469</v>
      </c>
      <c r="G55" s="513">
        <v>-6800000</v>
      </c>
      <c r="H55" s="545">
        <v>-1477000</v>
      </c>
      <c r="I55" s="515">
        <v>-149465</v>
      </c>
      <c r="J55" s="513">
        <v>-9873</v>
      </c>
      <c r="K55" s="546">
        <v>-985692</v>
      </c>
      <c r="L55" s="547">
        <v>-799997</v>
      </c>
      <c r="M55" s="546"/>
      <c r="N55" s="546">
        <v>-971482</v>
      </c>
      <c r="O55" s="546">
        <v>-800000</v>
      </c>
      <c r="P55" s="541">
        <v>-2027534</v>
      </c>
      <c r="Q55" s="515">
        <v>-230900</v>
      </c>
      <c r="R55" s="306"/>
      <c r="S55" s="514">
        <v>-15000000</v>
      </c>
      <c r="T55" s="514">
        <f>690000-690000</f>
        <v>0</v>
      </c>
      <c r="U55" s="514">
        <f t="shared" ref="U55:BE55" si="8">+U80</f>
        <v>-500000</v>
      </c>
      <c r="V55" s="514">
        <f t="shared" si="8"/>
        <v>0</v>
      </c>
      <c r="W55" s="514">
        <f t="shared" si="8"/>
        <v>0</v>
      </c>
      <c r="X55" s="514">
        <f t="shared" si="8"/>
        <v>0</v>
      </c>
      <c r="Y55" s="514">
        <f t="shared" si="8"/>
        <v>-5000000</v>
      </c>
      <c r="Z55" s="514">
        <f t="shared" si="8"/>
        <v>-125250</v>
      </c>
      <c r="AA55" s="514">
        <f t="shared" si="8"/>
        <v>0</v>
      </c>
      <c r="AB55" s="514">
        <f t="shared" si="8"/>
        <v>0</v>
      </c>
      <c r="AC55" s="514">
        <f t="shared" si="8"/>
        <v>0</v>
      </c>
      <c r="AD55" s="514">
        <f t="shared" si="8"/>
        <v>0</v>
      </c>
      <c r="AE55" s="514">
        <f t="shared" si="8"/>
        <v>0</v>
      </c>
      <c r="AF55" s="514">
        <f t="shared" si="8"/>
        <v>0</v>
      </c>
      <c r="AG55" s="514">
        <f t="shared" si="8"/>
        <v>0</v>
      </c>
      <c r="AH55" s="514">
        <f t="shared" si="8"/>
        <v>0</v>
      </c>
      <c r="AI55" s="514">
        <f t="shared" si="8"/>
        <v>0</v>
      </c>
      <c r="AJ55" s="514">
        <f t="shared" si="8"/>
        <v>0</v>
      </c>
      <c r="AK55" s="514">
        <f t="shared" si="8"/>
        <v>0</v>
      </c>
      <c r="AL55" s="514">
        <f t="shared" si="8"/>
        <v>0</v>
      </c>
      <c r="AM55" s="514">
        <f t="shared" si="8"/>
        <v>0</v>
      </c>
      <c r="AN55" s="514">
        <f t="shared" si="8"/>
        <v>0</v>
      </c>
      <c r="AO55" s="514">
        <f t="shared" si="8"/>
        <v>0</v>
      </c>
      <c r="AP55" s="514">
        <f t="shared" si="8"/>
        <v>0</v>
      </c>
      <c r="AQ55" s="514">
        <f t="shared" si="8"/>
        <v>0</v>
      </c>
      <c r="AR55" s="514">
        <f t="shared" si="8"/>
        <v>0</v>
      </c>
      <c r="AS55" s="514">
        <f t="shared" si="8"/>
        <v>0</v>
      </c>
      <c r="AT55" s="514">
        <f t="shared" si="8"/>
        <v>0</v>
      </c>
      <c r="AU55" s="514">
        <f t="shared" si="8"/>
        <v>0</v>
      </c>
      <c r="AV55" s="514">
        <f t="shared" si="8"/>
        <v>0</v>
      </c>
      <c r="AW55" s="514">
        <f t="shared" si="8"/>
        <v>0</v>
      </c>
      <c r="AX55" s="514">
        <f t="shared" si="8"/>
        <v>0</v>
      </c>
      <c r="AY55" s="514">
        <f t="shared" si="8"/>
        <v>0</v>
      </c>
      <c r="AZ55" s="514">
        <f t="shared" si="8"/>
        <v>0</v>
      </c>
      <c r="BA55" s="514">
        <f t="shared" si="8"/>
        <v>0</v>
      </c>
      <c r="BB55" s="515">
        <f t="shared" si="8"/>
        <v>0</v>
      </c>
      <c r="BC55" s="514">
        <f t="shared" si="8"/>
        <v>-5000000</v>
      </c>
      <c r="BD55" s="514">
        <f t="shared" si="8"/>
        <v>-38269326</v>
      </c>
      <c r="BE55" s="515">
        <f t="shared" si="8"/>
        <v>-405985</v>
      </c>
      <c r="BF55" s="515"/>
      <c r="BG55" s="515"/>
      <c r="BH55" s="515">
        <f t="shared" ref="BH55:BI55" si="9">+BH80</f>
        <v>-520000</v>
      </c>
      <c r="BI55" s="514">
        <f t="shared" si="9"/>
        <v>-2000000</v>
      </c>
      <c r="BJ55" s="541"/>
      <c r="BK55" s="542"/>
      <c r="BL55" s="610"/>
      <c r="BM55" s="541"/>
      <c r="BN55" s="543">
        <f>+BN80</f>
        <v>0</v>
      </c>
    </row>
    <row r="56" spans="1:66" ht="15.75" customHeight="1">
      <c r="A56" s="42"/>
      <c r="B56" s="536"/>
      <c r="C56" s="538" t="s">
        <v>29</v>
      </c>
      <c r="D56" s="538" t="s">
        <v>14</v>
      </c>
      <c r="E56" s="538" t="s">
        <v>262</v>
      </c>
      <c r="F56" s="578">
        <f>SUM(F57:F79)</f>
        <v>28756183</v>
      </c>
      <c r="G56" s="513"/>
      <c r="H56" s="514"/>
      <c r="I56" s="542"/>
      <c r="J56" s="583"/>
      <c r="K56" s="514"/>
      <c r="L56" s="546"/>
      <c r="M56" s="514">
        <v>17013352</v>
      </c>
      <c r="N56" s="514"/>
      <c r="O56" s="514"/>
      <c r="P56" s="541"/>
      <c r="Q56" s="515"/>
      <c r="R56" s="513">
        <v>1846879</v>
      </c>
      <c r="S56" s="514"/>
      <c r="T56" s="514">
        <v>690000</v>
      </c>
      <c r="U56" s="514"/>
      <c r="V56" s="514"/>
      <c r="W56" s="515"/>
      <c r="X56" s="514"/>
      <c r="Y56" s="549"/>
      <c r="Z56" s="548"/>
      <c r="AA56" s="549"/>
      <c r="AB56" s="515"/>
      <c r="AC56" s="548"/>
      <c r="AD56" s="541"/>
      <c r="AE56" s="514"/>
      <c r="AF56" s="514"/>
      <c r="AG56" s="514"/>
      <c r="AH56" s="514"/>
      <c r="AI56" s="515"/>
      <c r="AJ56" s="514"/>
      <c r="AK56" s="514"/>
      <c r="AL56" s="542"/>
      <c r="AM56" s="525"/>
      <c r="AN56" s="526"/>
      <c r="AO56" s="525"/>
      <c r="AP56" s="569"/>
      <c r="AQ56" s="569"/>
      <c r="AR56" s="525"/>
      <c r="AS56" s="569"/>
      <c r="AT56" s="569"/>
      <c r="AU56" s="527"/>
      <c r="AV56" s="554"/>
      <c r="AW56" s="527"/>
      <c r="AX56" s="526"/>
      <c r="AY56" s="526"/>
      <c r="AZ56" s="526"/>
      <c r="BA56" s="525"/>
      <c r="BB56" s="526"/>
      <c r="BC56" s="548"/>
      <c r="BD56" s="548"/>
      <c r="BE56" s="562"/>
      <c r="BF56" s="562"/>
      <c r="BG56" s="562"/>
      <c r="BH56" s="562">
        <f>+BH79</f>
        <v>520000</v>
      </c>
      <c r="BI56" s="548"/>
      <c r="BJ56" s="584"/>
      <c r="BK56" s="549"/>
      <c r="BL56" s="611"/>
      <c r="BM56" s="584"/>
      <c r="BN56" s="585"/>
    </row>
    <row r="57" spans="1:66" ht="15.75" hidden="1" customHeight="1">
      <c r="A57" s="42"/>
      <c r="B57" s="536"/>
      <c r="C57" s="538"/>
      <c r="D57" s="538" t="s">
        <v>23</v>
      </c>
      <c r="E57" s="538" t="s">
        <v>398</v>
      </c>
      <c r="F57" s="578">
        <f t="shared" ref="F57:F79" si="10">SUM(G57:BT57)</f>
        <v>0</v>
      </c>
      <c r="G57" s="513"/>
      <c r="H57" s="514"/>
      <c r="I57" s="515"/>
      <c r="J57" s="513"/>
      <c r="K57" s="514"/>
      <c r="L57" s="514"/>
      <c r="M57" s="514"/>
      <c r="N57" s="514"/>
      <c r="O57" s="514"/>
      <c r="P57" s="541"/>
      <c r="Q57" s="515"/>
      <c r="R57" s="513"/>
      <c r="S57" s="514"/>
      <c r="T57" s="514"/>
      <c r="U57" s="514"/>
      <c r="V57" s="514"/>
      <c r="W57" s="515"/>
      <c r="X57" s="514"/>
      <c r="Y57" s="542"/>
      <c r="Z57" s="548"/>
      <c r="AA57" s="549"/>
      <c r="AB57" s="515"/>
      <c r="AC57" s="548"/>
      <c r="AD57" s="541"/>
      <c r="AE57" s="514"/>
      <c r="AF57" s="514"/>
      <c r="AG57" s="514"/>
      <c r="AH57" s="514"/>
      <c r="AI57" s="515"/>
      <c r="AJ57" s="514"/>
      <c r="AK57" s="514"/>
      <c r="AL57" s="542"/>
      <c r="AM57" s="525"/>
      <c r="AN57" s="526"/>
      <c r="AO57" s="525"/>
      <c r="AP57" s="569"/>
      <c r="AQ57" s="569"/>
      <c r="AR57" s="525"/>
      <c r="AS57" s="525"/>
      <c r="AT57" s="525"/>
      <c r="AU57" s="527"/>
      <c r="AV57" s="554"/>
      <c r="AW57" s="527"/>
      <c r="AX57" s="526"/>
      <c r="AY57" s="526"/>
      <c r="AZ57" s="526"/>
      <c r="BA57" s="525"/>
      <c r="BB57" s="526"/>
      <c r="BC57" s="548"/>
      <c r="BD57" s="548"/>
      <c r="BE57" s="562"/>
      <c r="BF57" s="562"/>
      <c r="BG57" s="562"/>
      <c r="BH57" s="562"/>
      <c r="BI57" s="548"/>
      <c r="BJ57" s="584"/>
      <c r="BK57" s="549"/>
      <c r="BL57" s="611"/>
      <c r="BM57" s="584"/>
      <c r="BN57" s="585"/>
    </row>
    <row r="58" spans="1:66" ht="15.75" hidden="1" customHeight="1">
      <c r="A58" s="42"/>
      <c r="B58" s="536"/>
      <c r="C58" s="538"/>
      <c r="D58" s="538" t="s">
        <v>278</v>
      </c>
      <c r="E58" s="538" t="s">
        <v>399</v>
      </c>
      <c r="F58" s="578">
        <f t="shared" si="10"/>
        <v>0</v>
      </c>
      <c r="G58" s="513"/>
      <c r="H58" s="514"/>
      <c r="I58" s="515"/>
      <c r="J58" s="513"/>
      <c r="K58" s="514"/>
      <c r="L58" s="514"/>
      <c r="M58" s="514"/>
      <c r="N58" s="514"/>
      <c r="O58" s="514"/>
      <c r="P58" s="541"/>
      <c r="Q58" s="542"/>
      <c r="R58" s="42"/>
      <c r="S58" s="514"/>
      <c r="T58" s="514"/>
      <c r="U58" s="514"/>
      <c r="V58" s="514"/>
      <c r="W58" s="515"/>
      <c r="X58" s="514"/>
      <c r="Y58" s="542"/>
      <c r="Z58" s="514"/>
      <c r="AA58" s="541"/>
      <c r="AB58" s="515"/>
      <c r="AC58" s="548"/>
      <c r="AD58" s="541"/>
      <c r="AE58" s="514"/>
      <c r="AF58" s="514"/>
      <c r="AG58" s="514"/>
      <c r="AH58" s="514"/>
      <c r="AI58" s="515"/>
      <c r="AJ58" s="514"/>
      <c r="AK58" s="514"/>
      <c r="AL58" s="542"/>
      <c r="AM58" s="525"/>
      <c r="AN58" s="526"/>
      <c r="AO58" s="525"/>
      <c r="AP58" s="569"/>
      <c r="AQ58" s="569"/>
      <c r="AR58" s="525"/>
      <c r="AS58" s="525"/>
      <c r="AT58" s="525"/>
      <c r="AU58" s="527"/>
      <c r="AV58" s="554"/>
      <c r="AW58" s="527"/>
      <c r="AX58" s="526"/>
      <c r="AY58" s="526"/>
      <c r="AZ58" s="526"/>
      <c r="BA58" s="525"/>
      <c r="BB58" s="526"/>
      <c r="BC58" s="514"/>
      <c r="BD58" s="514"/>
      <c r="BE58" s="515"/>
      <c r="BF58" s="515"/>
      <c r="BG58" s="515"/>
      <c r="BH58" s="515"/>
      <c r="BI58" s="514"/>
      <c r="BJ58" s="541"/>
      <c r="BK58" s="542"/>
      <c r="BL58" s="610"/>
      <c r="BM58" s="541"/>
      <c r="BN58" s="543"/>
    </row>
    <row r="59" spans="1:66" ht="15.75" hidden="1" customHeight="1">
      <c r="A59" s="42"/>
      <c r="B59" s="536"/>
      <c r="C59" s="538"/>
      <c r="D59" s="538" t="s">
        <v>180</v>
      </c>
      <c r="E59" s="538" t="s">
        <v>400</v>
      </c>
      <c r="F59" s="578">
        <f t="shared" si="10"/>
        <v>0</v>
      </c>
      <c r="G59" s="513"/>
      <c r="H59" s="542"/>
      <c r="I59" s="542"/>
      <c r="J59" s="583"/>
      <c r="K59" s="514"/>
      <c r="L59" s="514"/>
      <c r="M59" s="514"/>
      <c r="N59" s="514"/>
      <c r="O59" s="514"/>
      <c r="P59" s="541"/>
      <c r="Q59" s="515"/>
      <c r="R59" s="513"/>
      <c r="S59" s="514"/>
      <c r="T59" s="514"/>
      <c r="U59" s="514"/>
      <c r="V59" s="514"/>
      <c r="W59" s="515"/>
      <c r="X59" s="514"/>
      <c r="Y59" s="542"/>
      <c r="Z59" s="548"/>
      <c r="AA59" s="541"/>
      <c r="AB59" s="515"/>
      <c r="AC59" s="548"/>
      <c r="AD59" s="541"/>
      <c r="AE59" s="514"/>
      <c r="AF59" s="514"/>
      <c r="AG59" s="514"/>
      <c r="AH59" s="514"/>
      <c r="AI59" s="515"/>
      <c r="AJ59" s="514"/>
      <c r="AK59" s="514"/>
      <c r="AL59" s="542"/>
      <c r="AM59" s="525"/>
      <c r="AN59" s="526"/>
      <c r="AO59" s="525"/>
      <c r="AP59" s="569"/>
      <c r="AQ59" s="569"/>
      <c r="AR59" s="525"/>
      <c r="AS59" s="525"/>
      <c r="AT59" s="525"/>
      <c r="AU59" s="527"/>
      <c r="AV59" s="554"/>
      <c r="AW59" s="527"/>
      <c r="AX59" s="526"/>
      <c r="AY59" s="526"/>
      <c r="AZ59" s="526"/>
      <c r="BA59" s="525"/>
      <c r="BB59" s="526"/>
      <c r="BC59" s="548"/>
      <c r="BD59" s="548"/>
      <c r="BE59" s="562"/>
      <c r="BF59" s="562"/>
      <c r="BG59" s="562"/>
      <c r="BH59" s="562"/>
      <c r="BI59" s="548"/>
      <c r="BJ59" s="584"/>
      <c r="BK59" s="549"/>
      <c r="BL59" s="611"/>
      <c r="BM59" s="584"/>
      <c r="BN59" s="585"/>
    </row>
    <row r="60" spans="1:66" ht="15.75" hidden="1" customHeight="1">
      <c r="A60" s="42"/>
      <c r="B60" s="536"/>
      <c r="C60" s="538"/>
      <c r="D60" s="538" t="s">
        <v>401</v>
      </c>
      <c r="E60" s="538" t="s">
        <v>402</v>
      </c>
      <c r="F60" s="578">
        <f t="shared" si="10"/>
        <v>0</v>
      </c>
      <c r="G60" s="513"/>
      <c r="H60" s="514"/>
      <c r="I60" s="515"/>
      <c r="J60" s="513"/>
      <c r="K60" s="514"/>
      <c r="L60" s="514"/>
      <c r="M60" s="514"/>
      <c r="N60" s="514"/>
      <c r="O60" s="514"/>
      <c r="P60" s="541"/>
      <c r="Q60" s="515"/>
      <c r="R60" s="513"/>
      <c r="S60" s="514"/>
      <c r="T60" s="514"/>
      <c r="U60" s="514"/>
      <c r="V60" s="514"/>
      <c r="W60" s="515"/>
      <c r="X60" s="514"/>
      <c r="Y60" s="542"/>
      <c r="Z60" s="548"/>
      <c r="AA60" s="549"/>
      <c r="AB60" s="515"/>
      <c r="AC60" s="548"/>
      <c r="AD60" s="541"/>
      <c r="AE60" s="514"/>
      <c r="AF60" s="514"/>
      <c r="AG60" s="514"/>
      <c r="AH60" s="514"/>
      <c r="AI60" s="515"/>
      <c r="AJ60" s="514"/>
      <c r="AK60" s="514"/>
      <c r="AL60" s="542"/>
      <c r="AM60" s="525"/>
      <c r="AN60" s="526"/>
      <c r="AO60" s="525"/>
      <c r="AP60" s="569"/>
      <c r="AQ60" s="569"/>
      <c r="AR60" s="525"/>
      <c r="AS60" s="569"/>
      <c r="AT60" s="569"/>
      <c r="AU60" s="527"/>
      <c r="AV60" s="554"/>
      <c r="AW60" s="527"/>
      <c r="AX60" s="526"/>
      <c r="AY60" s="526"/>
      <c r="AZ60" s="526"/>
      <c r="BA60" s="525"/>
      <c r="BB60" s="526"/>
      <c r="BC60" s="548"/>
      <c r="BD60" s="548"/>
      <c r="BE60" s="562"/>
      <c r="BF60" s="562"/>
      <c r="BG60" s="562"/>
      <c r="BH60" s="562"/>
      <c r="BI60" s="548"/>
      <c r="BJ60" s="584"/>
      <c r="BK60" s="549"/>
      <c r="BL60" s="611"/>
      <c r="BM60" s="584"/>
      <c r="BN60" s="585"/>
    </row>
    <row r="61" spans="1:66" ht="15.75" hidden="1" customHeight="1">
      <c r="A61" s="42"/>
      <c r="B61" s="536"/>
      <c r="C61" s="538"/>
      <c r="D61" s="538" t="s">
        <v>403</v>
      </c>
      <c r="E61" s="538" t="s">
        <v>404</v>
      </c>
      <c r="F61" s="578">
        <f t="shared" si="10"/>
        <v>0</v>
      </c>
      <c r="G61" s="513"/>
      <c r="H61" s="514"/>
      <c r="I61" s="515"/>
      <c r="J61" s="513"/>
      <c r="K61" s="514"/>
      <c r="L61" s="514"/>
      <c r="M61" s="514"/>
      <c r="N61" s="514"/>
      <c r="O61" s="514"/>
      <c r="P61" s="541"/>
      <c r="Q61" s="515"/>
      <c r="R61" s="513"/>
      <c r="S61" s="514"/>
      <c r="T61" s="514"/>
      <c r="U61" s="514"/>
      <c r="V61" s="514"/>
      <c r="W61" s="515"/>
      <c r="X61" s="514"/>
      <c r="Y61" s="542"/>
      <c r="Z61" s="514"/>
      <c r="AA61" s="541"/>
      <c r="AB61" s="515"/>
      <c r="AC61" s="548"/>
      <c r="AD61" s="541"/>
      <c r="AE61" s="514"/>
      <c r="AF61" s="514"/>
      <c r="AG61" s="514"/>
      <c r="AH61" s="514"/>
      <c r="AI61" s="515"/>
      <c r="AJ61" s="514"/>
      <c r="AK61" s="514"/>
      <c r="AL61" s="542"/>
      <c r="AM61" s="525"/>
      <c r="AN61" s="526"/>
      <c r="AO61" s="525"/>
      <c r="AP61" s="569"/>
      <c r="AQ61" s="569"/>
      <c r="AR61" s="525"/>
      <c r="AS61" s="569"/>
      <c r="AT61" s="569"/>
      <c r="AU61" s="527"/>
      <c r="AV61" s="554"/>
      <c r="AW61" s="527"/>
      <c r="AX61" s="526"/>
      <c r="AY61" s="526"/>
      <c r="AZ61" s="526"/>
      <c r="BA61" s="525"/>
      <c r="BB61" s="526"/>
      <c r="BC61" s="514"/>
      <c r="BD61" s="514"/>
      <c r="BE61" s="515"/>
      <c r="BF61" s="515"/>
      <c r="BG61" s="515"/>
      <c r="BH61" s="515"/>
      <c r="BI61" s="514"/>
      <c r="BJ61" s="541"/>
      <c r="BK61" s="542"/>
      <c r="BL61" s="610"/>
      <c r="BM61" s="541"/>
      <c r="BN61" s="543"/>
    </row>
    <row r="62" spans="1:66" ht="15.75" hidden="1" customHeight="1">
      <c r="A62" s="42"/>
      <c r="B62" s="536"/>
      <c r="C62" s="538"/>
      <c r="D62" s="538" t="s">
        <v>359</v>
      </c>
      <c r="E62" s="537" t="s">
        <v>405</v>
      </c>
      <c r="F62" s="578">
        <f t="shared" si="10"/>
        <v>0</v>
      </c>
      <c r="G62" s="513"/>
      <c r="H62" s="514"/>
      <c r="I62" s="515"/>
      <c r="J62" s="513"/>
      <c r="K62" s="514"/>
      <c r="L62" s="514"/>
      <c r="M62" s="514"/>
      <c r="N62" s="514"/>
      <c r="O62" s="514"/>
      <c r="P62" s="541"/>
      <c r="Q62" s="515"/>
      <c r="R62" s="513"/>
      <c r="S62" s="514"/>
      <c r="T62" s="514"/>
      <c r="U62" s="514"/>
      <c r="V62" s="514"/>
      <c r="W62" s="515"/>
      <c r="X62" s="514"/>
      <c r="Y62" s="542"/>
      <c r="Z62" s="514"/>
      <c r="AA62" s="541"/>
      <c r="AB62" s="515"/>
      <c r="AC62" s="548"/>
      <c r="AD62" s="541"/>
      <c r="AE62" s="514"/>
      <c r="AF62" s="514"/>
      <c r="AG62" s="514"/>
      <c r="AH62" s="514"/>
      <c r="AI62" s="515"/>
      <c r="AJ62" s="514"/>
      <c r="AK62" s="514"/>
      <c r="AL62" s="542"/>
      <c r="AM62" s="525"/>
      <c r="AN62" s="526"/>
      <c r="AO62" s="525"/>
      <c r="AP62" s="569"/>
      <c r="AQ62" s="569"/>
      <c r="AR62" s="525"/>
      <c r="AS62" s="569"/>
      <c r="AT62" s="569"/>
      <c r="AU62" s="527"/>
      <c r="AV62" s="554"/>
      <c r="AW62" s="527"/>
      <c r="AX62" s="526"/>
      <c r="AY62" s="526"/>
      <c r="AZ62" s="526"/>
      <c r="BA62" s="525"/>
      <c r="BB62" s="526"/>
      <c r="BC62" s="514"/>
      <c r="BD62" s="514"/>
      <c r="BE62" s="515"/>
      <c r="BF62" s="515"/>
      <c r="BG62" s="515"/>
      <c r="BH62" s="515"/>
      <c r="BI62" s="514"/>
      <c r="BJ62" s="541"/>
      <c r="BK62" s="542"/>
      <c r="BL62" s="610"/>
      <c r="BM62" s="541"/>
      <c r="BN62" s="543"/>
    </row>
    <row r="63" spans="1:66" ht="15.75" hidden="1" customHeight="1">
      <c r="A63" s="42"/>
      <c r="B63" s="536"/>
      <c r="C63" s="538"/>
      <c r="D63" s="538" t="s">
        <v>406</v>
      </c>
      <c r="E63" s="538" t="s">
        <v>407</v>
      </c>
      <c r="F63" s="578">
        <f t="shared" si="10"/>
        <v>0</v>
      </c>
      <c r="G63" s="513"/>
      <c r="H63" s="514"/>
      <c r="I63" s="515"/>
      <c r="J63" s="513"/>
      <c r="K63" s="514"/>
      <c r="L63" s="514"/>
      <c r="M63" s="514"/>
      <c r="N63" s="514"/>
      <c r="O63" s="514"/>
      <c r="P63" s="541"/>
      <c r="Q63" s="515"/>
      <c r="R63" s="513"/>
      <c r="S63" s="514"/>
      <c r="T63" s="514"/>
      <c r="U63" s="514"/>
      <c r="V63" s="514"/>
      <c r="W63" s="515"/>
      <c r="X63" s="514"/>
      <c r="Y63" s="542"/>
      <c r="Z63" s="514"/>
      <c r="AA63" s="549"/>
      <c r="AB63" s="515"/>
      <c r="AC63" s="548"/>
      <c r="AD63" s="541"/>
      <c r="AE63" s="514"/>
      <c r="AF63" s="514"/>
      <c r="AG63" s="514"/>
      <c r="AH63" s="514"/>
      <c r="AI63" s="515"/>
      <c r="AJ63" s="514"/>
      <c r="AK63" s="514"/>
      <c r="AL63" s="542"/>
      <c r="AM63" s="525"/>
      <c r="AN63" s="526"/>
      <c r="AO63" s="525"/>
      <c r="AP63" s="569"/>
      <c r="AQ63" s="569"/>
      <c r="AR63" s="525"/>
      <c r="AS63" s="569"/>
      <c r="AT63" s="569"/>
      <c r="AU63" s="527"/>
      <c r="AV63" s="554"/>
      <c r="AW63" s="527"/>
      <c r="AX63" s="526"/>
      <c r="AY63" s="526"/>
      <c r="AZ63" s="526"/>
      <c r="BA63" s="525"/>
      <c r="BB63" s="526"/>
      <c r="BC63" s="514"/>
      <c r="BD63" s="514"/>
      <c r="BE63" s="515"/>
      <c r="BF63" s="515"/>
      <c r="BG63" s="515"/>
      <c r="BH63" s="515"/>
      <c r="BI63" s="514"/>
      <c r="BJ63" s="541"/>
      <c r="BK63" s="542"/>
      <c r="BL63" s="610"/>
      <c r="BM63" s="541"/>
      <c r="BN63" s="543"/>
    </row>
    <row r="64" spans="1:66" ht="15.75" hidden="1" customHeight="1">
      <c r="A64" s="42"/>
      <c r="B64" s="536"/>
      <c r="C64" s="538"/>
      <c r="D64" s="538" t="s">
        <v>408</v>
      </c>
      <c r="E64" s="538" t="s">
        <v>409</v>
      </c>
      <c r="F64" s="578">
        <f t="shared" si="10"/>
        <v>0</v>
      </c>
      <c r="G64" s="513"/>
      <c r="H64" s="514"/>
      <c r="I64" s="515"/>
      <c r="J64" s="513"/>
      <c r="K64" s="514"/>
      <c r="L64" s="514"/>
      <c r="M64" s="514"/>
      <c r="N64" s="514"/>
      <c r="O64" s="514"/>
      <c r="P64" s="541"/>
      <c r="Q64" s="515"/>
      <c r="R64" s="513"/>
      <c r="S64" s="514"/>
      <c r="T64" s="514"/>
      <c r="U64" s="514"/>
      <c r="V64" s="514"/>
      <c r="W64" s="515"/>
      <c r="X64" s="514"/>
      <c r="Y64" s="542"/>
      <c r="Z64" s="548"/>
      <c r="AA64" s="549"/>
      <c r="AB64" s="515"/>
      <c r="AC64" s="548"/>
      <c r="AD64" s="541"/>
      <c r="AE64" s="514"/>
      <c r="AF64" s="514"/>
      <c r="AG64" s="514"/>
      <c r="AH64" s="514"/>
      <c r="AI64" s="515"/>
      <c r="AJ64" s="514"/>
      <c r="AK64" s="514"/>
      <c r="AL64" s="542"/>
      <c r="AM64" s="525"/>
      <c r="AN64" s="526"/>
      <c r="AO64" s="525"/>
      <c r="AP64" s="569"/>
      <c r="AQ64" s="569"/>
      <c r="AR64" s="525"/>
      <c r="AS64" s="569"/>
      <c r="AT64" s="569"/>
      <c r="AU64" s="527"/>
      <c r="AV64" s="554"/>
      <c r="AW64" s="527"/>
      <c r="AX64" s="526"/>
      <c r="AY64" s="526"/>
      <c r="AZ64" s="526"/>
      <c r="BA64" s="525"/>
      <c r="BB64" s="526"/>
      <c r="BC64" s="548"/>
      <c r="BD64" s="548"/>
      <c r="BE64" s="562"/>
      <c r="BF64" s="562"/>
      <c r="BG64" s="562"/>
      <c r="BH64" s="562"/>
      <c r="BI64" s="548"/>
      <c r="BJ64" s="584"/>
      <c r="BK64" s="549"/>
      <c r="BL64" s="611"/>
      <c r="BM64" s="584"/>
      <c r="BN64" s="585"/>
    </row>
    <row r="65" spans="1:66" ht="15.75" hidden="1" customHeight="1">
      <c r="A65" s="42"/>
      <c r="B65" s="536"/>
      <c r="C65" s="538"/>
      <c r="D65" s="538" t="s">
        <v>410</v>
      </c>
      <c r="E65" s="538" t="s">
        <v>411</v>
      </c>
      <c r="F65" s="578">
        <f t="shared" si="10"/>
        <v>0</v>
      </c>
      <c r="G65" s="513"/>
      <c r="H65" s="514"/>
      <c r="I65" s="515"/>
      <c r="J65" s="513"/>
      <c r="K65" s="514"/>
      <c r="L65" s="514"/>
      <c r="M65" s="514"/>
      <c r="N65" s="514"/>
      <c r="O65" s="514"/>
      <c r="P65" s="541"/>
      <c r="Q65" s="515"/>
      <c r="R65" s="513"/>
      <c r="S65" s="514"/>
      <c r="T65" s="514"/>
      <c r="U65" s="514"/>
      <c r="V65" s="514"/>
      <c r="W65" s="515"/>
      <c r="X65" s="514"/>
      <c r="Y65" s="542"/>
      <c r="Z65" s="514"/>
      <c r="AA65" s="549"/>
      <c r="AB65" s="515"/>
      <c r="AC65" s="548"/>
      <c r="AD65" s="541"/>
      <c r="AE65" s="514"/>
      <c r="AF65" s="514"/>
      <c r="AG65" s="514"/>
      <c r="AH65" s="514"/>
      <c r="AI65" s="515"/>
      <c r="AJ65" s="514"/>
      <c r="AK65" s="514"/>
      <c r="AL65" s="542"/>
      <c r="AM65" s="525"/>
      <c r="AN65" s="526"/>
      <c r="AO65" s="525"/>
      <c r="AP65" s="569"/>
      <c r="AQ65" s="569"/>
      <c r="AR65" s="525"/>
      <c r="AS65" s="569"/>
      <c r="AT65" s="569"/>
      <c r="AU65" s="527"/>
      <c r="AV65" s="554"/>
      <c r="AW65" s="527"/>
      <c r="AX65" s="526"/>
      <c r="AY65" s="526"/>
      <c r="AZ65" s="526"/>
      <c r="BA65" s="525"/>
      <c r="BB65" s="526"/>
      <c r="BC65" s="514"/>
      <c r="BD65" s="514"/>
      <c r="BE65" s="515"/>
      <c r="BF65" s="515"/>
      <c r="BG65" s="515"/>
      <c r="BH65" s="515"/>
      <c r="BI65" s="514"/>
      <c r="BJ65" s="541"/>
      <c r="BK65" s="542"/>
      <c r="BL65" s="610"/>
      <c r="BM65" s="541"/>
      <c r="BN65" s="543"/>
    </row>
    <row r="66" spans="1:66" ht="15.75" hidden="1" customHeight="1">
      <c r="A66" s="42"/>
      <c r="B66" s="536"/>
      <c r="C66" s="538"/>
      <c r="D66" s="538" t="s">
        <v>412</v>
      </c>
      <c r="E66" s="538" t="s">
        <v>413</v>
      </c>
      <c r="F66" s="578">
        <f t="shared" si="10"/>
        <v>0</v>
      </c>
      <c r="G66" s="513"/>
      <c r="H66" s="514"/>
      <c r="I66" s="515"/>
      <c r="J66" s="513"/>
      <c r="K66" s="514"/>
      <c r="L66" s="514"/>
      <c r="M66" s="514"/>
      <c r="N66" s="514"/>
      <c r="O66" s="514"/>
      <c r="P66" s="541"/>
      <c r="Q66" s="515"/>
      <c r="R66" s="513"/>
      <c r="S66" s="514"/>
      <c r="T66" s="514"/>
      <c r="U66" s="514"/>
      <c r="V66" s="514"/>
      <c r="W66" s="515"/>
      <c r="X66" s="514"/>
      <c r="Y66" s="542"/>
      <c r="Z66" s="548"/>
      <c r="AA66" s="549"/>
      <c r="AB66" s="515"/>
      <c r="AC66" s="548"/>
      <c r="AD66" s="541"/>
      <c r="AE66" s="514"/>
      <c r="AF66" s="514"/>
      <c r="AG66" s="514"/>
      <c r="AH66" s="514"/>
      <c r="AI66" s="515"/>
      <c r="AJ66" s="514"/>
      <c r="AK66" s="514"/>
      <c r="AL66" s="542"/>
      <c r="AM66" s="525"/>
      <c r="AN66" s="526"/>
      <c r="AO66" s="525"/>
      <c r="AP66" s="569"/>
      <c r="AQ66" s="569"/>
      <c r="AR66" s="525"/>
      <c r="AS66" s="569"/>
      <c r="AT66" s="569"/>
      <c r="AU66" s="527"/>
      <c r="AV66" s="554"/>
      <c r="AW66" s="527"/>
      <c r="AX66" s="526"/>
      <c r="AY66" s="526"/>
      <c r="AZ66" s="526"/>
      <c r="BA66" s="525"/>
      <c r="BB66" s="526"/>
      <c r="BC66" s="548"/>
      <c r="BD66" s="548"/>
      <c r="BE66" s="562"/>
      <c r="BF66" s="562"/>
      <c r="BG66" s="562"/>
      <c r="BH66" s="562"/>
      <c r="BI66" s="548"/>
      <c r="BJ66" s="584"/>
      <c r="BK66" s="549"/>
      <c r="BL66" s="611"/>
      <c r="BM66" s="584"/>
      <c r="BN66" s="585"/>
    </row>
    <row r="67" spans="1:66" ht="15.75" hidden="1" customHeight="1">
      <c r="A67" s="42"/>
      <c r="B67" s="536"/>
      <c r="C67" s="538"/>
      <c r="D67" s="538" t="s">
        <v>414</v>
      </c>
      <c r="E67" s="538" t="s">
        <v>415</v>
      </c>
      <c r="F67" s="578">
        <f t="shared" si="10"/>
        <v>0</v>
      </c>
      <c r="G67" s="513"/>
      <c r="H67" s="514"/>
      <c r="I67" s="515"/>
      <c r="J67" s="513"/>
      <c r="K67" s="514"/>
      <c r="L67" s="514"/>
      <c r="M67" s="514"/>
      <c r="N67" s="514"/>
      <c r="O67" s="514"/>
      <c r="P67" s="541"/>
      <c r="Q67" s="515"/>
      <c r="R67" s="513"/>
      <c r="S67" s="514"/>
      <c r="T67" s="514"/>
      <c r="U67" s="514"/>
      <c r="V67" s="514"/>
      <c r="W67" s="515"/>
      <c r="X67" s="514"/>
      <c r="Y67" s="542"/>
      <c r="Z67" s="514"/>
      <c r="AA67" s="541"/>
      <c r="AB67" s="515"/>
      <c r="AC67" s="548"/>
      <c r="AD67" s="541"/>
      <c r="AE67" s="514"/>
      <c r="AF67" s="514"/>
      <c r="AG67" s="514"/>
      <c r="AH67" s="514"/>
      <c r="AI67" s="515"/>
      <c r="AJ67" s="514"/>
      <c r="AK67" s="514"/>
      <c r="AL67" s="542"/>
      <c r="AM67" s="525"/>
      <c r="AN67" s="526"/>
      <c r="AO67" s="525"/>
      <c r="AP67" s="569"/>
      <c r="AQ67" s="569"/>
      <c r="AR67" s="525"/>
      <c r="AS67" s="569"/>
      <c r="AT67" s="569"/>
      <c r="AU67" s="527"/>
      <c r="AV67" s="554"/>
      <c r="AW67" s="527"/>
      <c r="AX67" s="526"/>
      <c r="AY67" s="526"/>
      <c r="AZ67" s="526"/>
      <c r="BA67" s="525"/>
      <c r="BB67" s="526"/>
      <c r="BC67" s="514"/>
      <c r="BD67" s="514"/>
      <c r="BE67" s="515"/>
      <c r="BF67" s="515"/>
      <c r="BG67" s="515"/>
      <c r="BH67" s="515"/>
      <c r="BI67" s="514"/>
      <c r="BJ67" s="541"/>
      <c r="BK67" s="542"/>
      <c r="BL67" s="610"/>
      <c r="BM67" s="541"/>
      <c r="BN67" s="543"/>
    </row>
    <row r="68" spans="1:66" ht="15.75" hidden="1" customHeight="1">
      <c r="A68" s="42"/>
      <c r="B68" s="536"/>
      <c r="C68" s="538"/>
      <c r="D68" s="538" t="s">
        <v>416</v>
      </c>
      <c r="E68" s="538" t="s">
        <v>417</v>
      </c>
      <c r="F68" s="578">
        <f t="shared" si="10"/>
        <v>0</v>
      </c>
      <c r="G68" s="513"/>
      <c r="H68" s="514"/>
      <c r="I68" s="515"/>
      <c r="J68" s="513"/>
      <c r="K68" s="514"/>
      <c r="L68" s="514"/>
      <c r="M68" s="514"/>
      <c r="N68" s="514"/>
      <c r="O68" s="514"/>
      <c r="P68" s="541"/>
      <c r="Q68" s="515"/>
      <c r="R68" s="513"/>
      <c r="S68" s="514"/>
      <c r="T68" s="514"/>
      <c r="U68" s="514"/>
      <c r="V68" s="514"/>
      <c r="W68" s="515"/>
      <c r="X68" s="514"/>
      <c r="Y68" s="542"/>
      <c r="Z68" s="514"/>
      <c r="AA68" s="549"/>
      <c r="AB68" s="515"/>
      <c r="AC68" s="548"/>
      <c r="AD68" s="541"/>
      <c r="AE68" s="514"/>
      <c r="AF68" s="514"/>
      <c r="AG68" s="514"/>
      <c r="AH68" s="514"/>
      <c r="AI68" s="515"/>
      <c r="AJ68" s="514"/>
      <c r="AK68" s="514"/>
      <c r="AL68" s="542"/>
      <c r="AM68" s="525"/>
      <c r="AN68" s="526"/>
      <c r="AO68" s="525"/>
      <c r="AP68" s="569"/>
      <c r="AQ68" s="569"/>
      <c r="AR68" s="525"/>
      <c r="AS68" s="569"/>
      <c r="AT68" s="569"/>
      <c r="AU68" s="527"/>
      <c r="AV68" s="554"/>
      <c r="AW68" s="527"/>
      <c r="AX68" s="526"/>
      <c r="AY68" s="526"/>
      <c r="AZ68" s="526"/>
      <c r="BA68" s="525"/>
      <c r="BB68" s="526"/>
      <c r="BC68" s="514"/>
      <c r="BD68" s="514"/>
      <c r="BE68" s="515"/>
      <c r="BF68" s="515"/>
      <c r="BG68" s="515"/>
      <c r="BH68" s="515"/>
      <c r="BI68" s="514"/>
      <c r="BJ68" s="541"/>
      <c r="BK68" s="542"/>
      <c r="BL68" s="610"/>
      <c r="BM68" s="541"/>
      <c r="BN68" s="543"/>
    </row>
    <row r="69" spans="1:66" ht="15" hidden="1" customHeight="1">
      <c r="A69" s="42"/>
      <c r="B69" s="536"/>
      <c r="C69" s="538"/>
      <c r="D69" s="538" t="s">
        <v>418</v>
      </c>
      <c r="E69" s="538" t="s">
        <v>419</v>
      </c>
      <c r="F69" s="578">
        <f t="shared" si="10"/>
        <v>0</v>
      </c>
      <c r="G69" s="513"/>
      <c r="H69" s="514"/>
      <c r="I69" s="515"/>
      <c r="J69" s="513"/>
      <c r="K69" s="514"/>
      <c r="L69" s="514"/>
      <c r="M69" s="514"/>
      <c r="N69" s="514"/>
      <c r="O69" s="514"/>
      <c r="P69" s="541"/>
      <c r="Q69" s="515"/>
      <c r="R69" s="513"/>
      <c r="S69" s="514"/>
      <c r="T69" s="514"/>
      <c r="U69" s="514"/>
      <c r="V69" s="514"/>
      <c r="W69" s="515"/>
      <c r="X69" s="514"/>
      <c r="Y69" s="542"/>
      <c r="Z69" s="548"/>
      <c r="AA69" s="549"/>
      <c r="AB69" s="515"/>
      <c r="AC69" s="548"/>
      <c r="AD69" s="541"/>
      <c r="AE69" s="514"/>
      <c r="AF69" s="514"/>
      <c r="AG69" s="514"/>
      <c r="AH69" s="514"/>
      <c r="AI69" s="515"/>
      <c r="AJ69" s="514"/>
      <c r="AK69" s="514"/>
      <c r="AL69" s="542"/>
      <c r="AM69" s="525"/>
      <c r="AN69" s="526"/>
      <c r="AO69" s="525"/>
      <c r="AP69" s="569"/>
      <c r="AQ69" s="569"/>
      <c r="AR69" s="525"/>
      <c r="AS69" s="525"/>
      <c r="AT69" s="525"/>
      <c r="AU69" s="527"/>
      <c r="AV69" s="554"/>
      <c r="AW69" s="527"/>
      <c r="AX69" s="526"/>
      <c r="AY69" s="526"/>
      <c r="AZ69" s="526"/>
      <c r="BA69" s="525"/>
      <c r="BB69" s="526"/>
      <c r="BC69" s="548"/>
      <c r="BD69" s="548"/>
      <c r="BE69" s="562"/>
      <c r="BF69" s="562"/>
      <c r="BG69" s="562"/>
      <c r="BH69" s="562"/>
      <c r="BI69" s="548"/>
      <c r="BJ69" s="584"/>
      <c r="BK69" s="549"/>
      <c r="BL69" s="611"/>
      <c r="BM69" s="584"/>
      <c r="BN69" s="585"/>
    </row>
    <row r="70" spans="1:66" ht="15.75" hidden="1" customHeight="1">
      <c r="A70" s="42"/>
      <c r="B70" s="536"/>
      <c r="C70" s="538"/>
      <c r="D70" s="538" t="s">
        <v>420</v>
      </c>
      <c r="E70" s="538" t="s">
        <v>421</v>
      </c>
      <c r="F70" s="578">
        <f t="shared" si="10"/>
        <v>0</v>
      </c>
      <c r="G70" s="513"/>
      <c r="H70" s="514"/>
      <c r="I70" s="515"/>
      <c r="J70" s="513"/>
      <c r="K70" s="514"/>
      <c r="L70" s="514"/>
      <c r="M70" s="514"/>
      <c r="N70" s="514"/>
      <c r="O70" s="514"/>
      <c r="P70" s="541"/>
      <c r="Q70" s="515"/>
      <c r="R70" s="513"/>
      <c r="S70" s="514"/>
      <c r="T70" s="514"/>
      <c r="U70" s="514"/>
      <c r="V70" s="514"/>
      <c r="W70" s="515"/>
      <c r="X70" s="514"/>
      <c r="Y70" s="542"/>
      <c r="Z70" s="514"/>
      <c r="AA70" s="541"/>
      <c r="AB70" s="515"/>
      <c r="AC70" s="548"/>
      <c r="AD70" s="541"/>
      <c r="AE70" s="514"/>
      <c r="AF70" s="514"/>
      <c r="AG70" s="514"/>
      <c r="AH70" s="514"/>
      <c r="AI70" s="515"/>
      <c r="AJ70" s="514"/>
      <c r="AK70" s="514"/>
      <c r="AL70" s="542"/>
      <c r="AM70" s="525"/>
      <c r="AN70" s="526"/>
      <c r="AO70" s="525"/>
      <c r="AP70" s="569"/>
      <c r="AQ70" s="569"/>
      <c r="AR70" s="525"/>
      <c r="AS70" s="525"/>
      <c r="AT70" s="525"/>
      <c r="AU70" s="527"/>
      <c r="AV70" s="554"/>
      <c r="AW70" s="527"/>
      <c r="AX70" s="526"/>
      <c r="AY70" s="526"/>
      <c r="AZ70" s="526"/>
      <c r="BA70" s="525"/>
      <c r="BB70" s="526"/>
      <c r="BC70" s="514"/>
      <c r="BD70" s="514"/>
      <c r="BE70" s="515"/>
      <c r="BF70" s="515"/>
      <c r="BG70" s="515"/>
      <c r="BH70" s="515"/>
      <c r="BI70" s="514"/>
      <c r="BJ70" s="541"/>
      <c r="BK70" s="542"/>
      <c r="BL70" s="610"/>
      <c r="BM70" s="541"/>
      <c r="BN70" s="543"/>
    </row>
    <row r="71" spans="1:66" ht="15.75" hidden="1" customHeight="1">
      <c r="A71" s="42"/>
      <c r="B71" s="536"/>
      <c r="C71" s="538"/>
      <c r="D71" s="538" t="s">
        <v>422</v>
      </c>
      <c r="E71" s="538" t="s">
        <v>423</v>
      </c>
      <c r="F71" s="578">
        <f t="shared" si="10"/>
        <v>0</v>
      </c>
      <c r="G71" s="513"/>
      <c r="H71" s="514"/>
      <c r="I71" s="515"/>
      <c r="J71" s="513"/>
      <c r="K71" s="514"/>
      <c r="L71" s="514"/>
      <c r="M71" s="514"/>
      <c r="N71" s="514"/>
      <c r="O71" s="514"/>
      <c r="P71" s="541"/>
      <c r="Q71" s="515"/>
      <c r="R71" s="513"/>
      <c r="S71" s="514"/>
      <c r="T71" s="514"/>
      <c r="U71" s="514"/>
      <c r="V71" s="514"/>
      <c r="W71" s="515"/>
      <c r="X71" s="514"/>
      <c r="Y71" s="542"/>
      <c r="Z71" s="514"/>
      <c r="AA71" s="541"/>
      <c r="AB71" s="515"/>
      <c r="AC71" s="548"/>
      <c r="AD71" s="541"/>
      <c r="AE71" s="514"/>
      <c r="AF71" s="514"/>
      <c r="AG71" s="514"/>
      <c r="AH71" s="514"/>
      <c r="AI71" s="515"/>
      <c r="AJ71" s="514"/>
      <c r="AK71" s="514"/>
      <c r="AL71" s="542"/>
      <c r="AM71" s="525"/>
      <c r="AN71" s="526"/>
      <c r="AO71" s="525"/>
      <c r="AP71" s="569"/>
      <c r="AQ71" s="569"/>
      <c r="AR71" s="525"/>
      <c r="AS71" s="525"/>
      <c r="AT71" s="525"/>
      <c r="AU71" s="527"/>
      <c r="AV71" s="554"/>
      <c r="AW71" s="527"/>
      <c r="AX71" s="526"/>
      <c r="AY71" s="526"/>
      <c r="AZ71" s="526"/>
      <c r="BA71" s="525"/>
      <c r="BB71" s="526"/>
      <c r="BC71" s="514"/>
      <c r="BD71" s="514"/>
      <c r="BE71" s="515"/>
      <c r="BF71" s="515"/>
      <c r="BG71" s="515"/>
      <c r="BH71" s="515"/>
      <c r="BI71" s="514"/>
      <c r="BJ71" s="541"/>
      <c r="BK71" s="542"/>
      <c r="BL71" s="610"/>
      <c r="BM71" s="541"/>
      <c r="BN71" s="543"/>
    </row>
    <row r="72" spans="1:66" ht="15.75" hidden="1" customHeight="1">
      <c r="A72" s="42"/>
      <c r="B72" s="536"/>
      <c r="C72" s="538"/>
      <c r="D72" s="538" t="s">
        <v>265</v>
      </c>
      <c r="E72" s="538" t="s">
        <v>424</v>
      </c>
      <c r="F72" s="578">
        <f t="shared" si="10"/>
        <v>0</v>
      </c>
      <c r="G72" s="513"/>
      <c r="H72" s="514"/>
      <c r="I72" s="515"/>
      <c r="J72" s="513"/>
      <c r="K72" s="514"/>
      <c r="L72" s="514"/>
      <c r="M72" s="514"/>
      <c r="N72" s="514"/>
      <c r="O72" s="514"/>
      <c r="P72" s="541"/>
      <c r="Q72" s="515"/>
      <c r="R72" s="513"/>
      <c r="S72" s="514"/>
      <c r="T72" s="514"/>
      <c r="U72" s="514"/>
      <c r="V72" s="514"/>
      <c r="W72" s="515"/>
      <c r="X72" s="514"/>
      <c r="Y72" s="542"/>
      <c r="Z72" s="514"/>
      <c r="AA72" s="541"/>
      <c r="AB72" s="515"/>
      <c r="AC72" s="548"/>
      <c r="AD72" s="541"/>
      <c r="AE72" s="514"/>
      <c r="AF72" s="514"/>
      <c r="AG72" s="514"/>
      <c r="AH72" s="514"/>
      <c r="AI72" s="515"/>
      <c r="AJ72" s="514"/>
      <c r="AK72" s="514"/>
      <c r="AL72" s="542"/>
      <c r="AM72" s="525"/>
      <c r="AN72" s="526"/>
      <c r="AO72" s="525"/>
      <c r="AP72" s="569"/>
      <c r="AQ72" s="569"/>
      <c r="AR72" s="525"/>
      <c r="AS72" s="525"/>
      <c r="AT72" s="525"/>
      <c r="AU72" s="527"/>
      <c r="AV72" s="554"/>
      <c r="AW72" s="527"/>
      <c r="AX72" s="526"/>
      <c r="AY72" s="526"/>
      <c r="AZ72" s="526"/>
      <c r="BA72" s="525"/>
      <c r="BB72" s="526"/>
      <c r="BC72" s="514"/>
      <c r="BD72" s="514"/>
      <c r="BE72" s="515"/>
      <c r="BF72" s="515"/>
      <c r="BG72" s="515"/>
      <c r="BH72" s="515"/>
      <c r="BI72" s="514"/>
      <c r="BJ72" s="541"/>
      <c r="BK72" s="542"/>
      <c r="BL72" s="610"/>
      <c r="BM72" s="541"/>
      <c r="BN72" s="543"/>
    </row>
    <row r="73" spans="1:66" ht="15.75" hidden="1" customHeight="1">
      <c r="A73" s="42"/>
      <c r="B73" s="536"/>
      <c r="C73" s="538"/>
      <c r="D73" s="538" t="s">
        <v>425</v>
      </c>
      <c r="E73" s="538" t="s">
        <v>426</v>
      </c>
      <c r="F73" s="540">
        <f t="shared" si="10"/>
        <v>0</v>
      </c>
      <c r="G73" s="513"/>
      <c r="H73" s="514"/>
      <c r="I73" s="515"/>
      <c r="J73" s="513"/>
      <c r="K73" s="514"/>
      <c r="L73" s="514"/>
      <c r="M73" s="514"/>
      <c r="N73" s="514"/>
      <c r="O73" s="514"/>
      <c r="P73" s="541"/>
      <c r="Q73" s="515"/>
      <c r="R73" s="513"/>
      <c r="S73" s="514"/>
      <c r="T73" s="514"/>
      <c r="U73" s="514"/>
      <c r="V73" s="514"/>
      <c r="W73" s="515"/>
      <c r="X73" s="514"/>
      <c r="Y73" s="542"/>
      <c r="Z73" s="514"/>
      <c r="AA73" s="541"/>
      <c r="AB73" s="515"/>
      <c r="AC73" s="514"/>
      <c r="AD73" s="541"/>
      <c r="AE73" s="514"/>
      <c r="AF73" s="514"/>
      <c r="AG73" s="514"/>
      <c r="AH73" s="514"/>
      <c r="AI73" s="515"/>
      <c r="AJ73" s="514"/>
      <c r="AK73" s="514"/>
      <c r="AL73" s="542"/>
      <c r="AM73" s="525"/>
      <c r="AN73" s="526"/>
      <c r="AO73" s="525"/>
      <c r="AP73" s="569"/>
      <c r="AQ73" s="569"/>
      <c r="AR73" s="525"/>
      <c r="AS73" s="525"/>
      <c r="AT73" s="525"/>
      <c r="AU73" s="527"/>
      <c r="AV73" s="554"/>
      <c r="AW73" s="527"/>
      <c r="AX73" s="526"/>
      <c r="AY73" s="526"/>
      <c r="AZ73" s="526"/>
      <c r="BA73" s="525"/>
      <c r="BB73" s="526"/>
      <c r="BC73" s="514"/>
      <c r="BD73" s="514"/>
      <c r="BE73" s="515"/>
      <c r="BF73" s="515"/>
      <c r="BG73" s="515"/>
      <c r="BH73" s="515"/>
      <c r="BI73" s="514"/>
      <c r="BJ73" s="541"/>
      <c r="BK73" s="542"/>
      <c r="BL73" s="610"/>
      <c r="BM73" s="541"/>
      <c r="BN73" s="543"/>
    </row>
    <row r="74" spans="1:66" ht="15.75" hidden="1" customHeight="1">
      <c r="A74" s="42"/>
      <c r="B74" s="536"/>
      <c r="C74" s="538"/>
      <c r="D74" s="538" t="s">
        <v>427</v>
      </c>
      <c r="E74" s="538" t="s">
        <v>364</v>
      </c>
      <c r="F74" s="540">
        <f t="shared" si="10"/>
        <v>0</v>
      </c>
      <c r="G74" s="513"/>
      <c r="H74" s="514"/>
      <c r="I74" s="515"/>
      <c r="J74" s="513"/>
      <c r="K74" s="514"/>
      <c r="L74" s="514"/>
      <c r="M74" s="514"/>
      <c r="N74" s="514"/>
      <c r="O74" s="514"/>
      <c r="P74" s="541"/>
      <c r="Q74" s="515"/>
      <c r="R74" s="513"/>
      <c r="S74" s="514"/>
      <c r="T74" s="514"/>
      <c r="U74" s="514"/>
      <c r="V74" s="514"/>
      <c r="W74" s="515"/>
      <c r="X74" s="514"/>
      <c r="Y74" s="542"/>
      <c r="Z74" s="514"/>
      <c r="AA74" s="541"/>
      <c r="AB74" s="515"/>
      <c r="AC74" s="514"/>
      <c r="AD74" s="541"/>
      <c r="AE74" s="514"/>
      <c r="AF74" s="514"/>
      <c r="AG74" s="514"/>
      <c r="AH74" s="514"/>
      <c r="AI74" s="515"/>
      <c r="AJ74" s="514"/>
      <c r="AK74" s="514"/>
      <c r="AL74" s="542"/>
      <c r="AM74" s="525"/>
      <c r="AN74" s="526"/>
      <c r="AO74" s="525"/>
      <c r="AP74" s="569"/>
      <c r="AQ74" s="569"/>
      <c r="AR74" s="525"/>
      <c r="AS74" s="525"/>
      <c r="AT74" s="525"/>
      <c r="AU74" s="527"/>
      <c r="AV74" s="554"/>
      <c r="AW74" s="527"/>
      <c r="AX74" s="526"/>
      <c r="AY74" s="526"/>
      <c r="AZ74" s="526"/>
      <c r="BA74" s="525"/>
      <c r="BB74" s="526"/>
      <c r="BC74" s="514"/>
      <c r="BD74" s="514"/>
      <c r="BE74" s="515"/>
      <c r="BF74" s="515"/>
      <c r="BG74" s="515"/>
      <c r="BH74" s="515"/>
      <c r="BI74" s="514"/>
      <c r="BJ74" s="541"/>
      <c r="BK74" s="542"/>
      <c r="BL74" s="610"/>
      <c r="BM74" s="541"/>
      <c r="BN74" s="543"/>
    </row>
    <row r="75" spans="1:66" ht="15.75" hidden="1" customHeight="1">
      <c r="A75" s="42"/>
      <c r="B75" s="536"/>
      <c r="C75" s="538"/>
      <c r="D75" s="538" t="s">
        <v>284</v>
      </c>
      <c r="E75" s="580" t="s">
        <v>352</v>
      </c>
      <c r="F75" s="540">
        <f t="shared" si="10"/>
        <v>0</v>
      </c>
      <c r="G75" s="513"/>
      <c r="H75" s="514"/>
      <c r="I75" s="515"/>
      <c r="J75" s="513"/>
      <c r="K75" s="514"/>
      <c r="L75" s="546"/>
      <c r="M75" s="514"/>
      <c r="N75" s="514"/>
      <c r="O75" s="514"/>
      <c r="P75" s="541"/>
      <c r="Q75" s="515"/>
      <c r="R75" s="513"/>
      <c r="S75" s="514"/>
      <c r="T75" s="514"/>
      <c r="U75" s="514"/>
      <c r="V75" s="514"/>
      <c r="W75" s="515"/>
      <c r="X75" s="514"/>
      <c r="Y75" s="549"/>
      <c r="Z75" s="514"/>
      <c r="AA75" s="541"/>
      <c r="AB75" s="515"/>
      <c r="AC75" s="514"/>
      <c r="AD75" s="541"/>
      <c r="AE75" s="514"/>
      <c r="AF75" s="514"/>
      <c r="AG75" s="514"/>
      <c r="AH75" s="514"/>
      <c r="AI75" s="515"/>
      <c r="AJ75" s="514"/>
      <c r="AK75" s="514"/>
      <c r="AL75" s="542"/>
      <c r="AM75" s="525"/>
      <c r="AN75" s="526"/>
      <c r="AO75" s="525"/>
      <c r="AP75" s="569"/>
      <c r="AQ75" s="569"/>
      <c r="AR75" s="525"/>
      <c r="AS75" s="525"/>
      <c r="AT75" s="525"/>
      <c r="AU75" s="527"/>
      <c r="AV75" s="554"/>
      <c r="AW75" s="527"/>
      <c r="AX75" s="526"/>
      <c r="AY75" s="526"/>
      <c r="AZ75" s="526"/>
      <c r="BA75" s="525"/>
      <c r="BB75" s="526"/>
      <c r="BC75" s="514"/>
      <c r="BD75" s="514"/>
      <c r="BE75" s="515"/>
      <c r="BF75" s="515"/>
      <c r="BG75" s="515"/>
      <c r="BH75" s="515"/>
      <c r="BI75" s="514"/>
      <c r="BJ75" s="541"/>
      <c r="BK75" s="542"/>
      <c r="BL75" s="610"/>
      <c r="BM75" s="541"/>
      <c r="BN75" s="543"/>
    </row>
    <row r="76" spans="1:66" ht="15.75" hidden="1" customHeight="1">
      <c r="A76" s="42"/>
      <c r="B76" s="536"/>
      <c r="C76" s="538"/>
      <c r="D76" s="538" t="s">
        <v>377</v>
      </c>
      <c r="E76" s="538" t="s">
        <v>428</v>
      </c>
      <c r="F76" s="540">
        <f t="shared" si="10"/>
        <v>0</v>
      </c>
      <c r="G76" s="513"/>
      <c r="H76" s="514"/>
      <c r="I76" s="515"/>
      <c r="J76" s="513"/>
      <c r="K76" s="514"/>
      <c r="L76" s="514"/>
      <c r="M76" s="514"/>
      <c r="N76" s="514"/>
      <c r="O76" s="514"/>
      <c r="P76" s="541"/>
      <c r="Q76" s="515"/>
      <c r="R76" s="513"/>
      <c r="S76" s="514"/>
      <c r="T76" s="514"/>
      <c r="U76" s="514"/>
      <c r="V76" s="514"/>
      <c r="W76" s="515"/>
      <c r="X76" s="514"/>
      <c r="Y76" s="542"/>
      <c r="Z76" s="514"/>
      <c r="AA76" s="541"/>
      <c r="AB76" s="515"/>
      <c r="AC76" s="514"/>
      <c r="AD76" s="541"/>
      <c r="AE76" s="514"/>
      <c r="AF76" s="514"/>
      <c r="AG76" s="514"/>
      <c r="AH76" s="514"/>
      <c r="AI76" s="515"/>
      <c r="AJ76" s="514"/>
      <c r="AK76" s="514"/>
      <c r="AL76" s="542"/>
      <c r="AM76" s="525"/>
      <c r="AN76" s="526"/>
      <c r="AO76" s="525"/>
      <c r="AP76" s="569"/>
      <c r="AQ76" s="569"/>
      <c r="AR76" s="525"/>
      <c r="AS76" s="525"/>
      <c r="AT76" s="525"/>
      <c r="AU76" s="527"/>
      <c r="AV76" s="554"/>
      <c r="AW76" s="527"/>
      <c r="AX76" s="526"/>
      <c r="AY76" s="526"/>
      <c r="AZ76" s="526"/>
      <c r="BA76" s="525"/>
      <c r="BB76" s="526"/>
      <c r="BC76" s="514"/>
      <c r="BD76" s="514"/>
      <c r="BE76" s="515"/>
      <c r="BF76" s="515"/>
      <c r="BG76" s="515"/>
      <c r="BH76" s="515"/>
      <c r="BI76" s="514"/>
      <c r="BJ76" s="541"/>
      <c r="BK76" s="542"/>
      <c r="BL76" s="610"/>
      <c r="BM76" s="541"/>
      <c r="BN76" s="543"/>
    </row>
    <row r="77" spans="1:66" ht="15.75" hidden="1" customHeight="1">
      <c r="A77" s="42"/>
      <c r="B77" s="536"/>
      <c r="C77" s="538"/>
      <c r="D77" s="538" t="s">
        <v>394</v>
      </c>
      <c r="E77" s="538" t="s">
        <v>429</v>
      </c>
      <c r="F77" s="540">
        <f t="shared" si="10"/>
        <v>0</v>
      </c>
      <c r="G77" s="513"/>
      <c r="H77" s="514"/>
      <c r="I77" s="515"/>
      <c r="J77" s="513"/>
      <c r="K77" s="514"/>
      <c r="L77" s="514"/>
      <c r="M77" s="514"/>
      <c r="N77" s="514"/>
      <c r="O77" s="514"/>
      <c r="P77" s="541"/>
      <c r="Q77" s="515"/>
      <c r="R77" s="513"/>
      <c r="S77" s="514"/>
      <c r="T77" s="514"/>
      <c r="U77" s="514"/>
      <c r="V77" s="514"/>
      <c r="W77" s="515"/>
      <c r="X77" s="514"/>
      <c r="Y77" s="542"/>
      <c r="Z77" s="514"/>
      <c r="AA77" s="541"/>
      <c r="AB77" s="515"/>
      <c r="AC77" s="514"/>
      <c r="AD77" s="541"/>
      <c r="AE77" s="514"/>
      <c r="AF77" s="514"/>
      <c r="AG77" s="514"/>
      <c r="AH77" s="514"/>
      <c r="AI77" s="515"/>
      <c r="AJ77" s="514"/>
      <c r="AK77" s="514"/>
      <c r="AL77" s="542"/>
      <c r="AM77" s="525"/>
      <c r="AN77" s="526"/>
      <c r="AO77" s="525"/>
      <c r="AP77" s="569"/>
      <c r="AQ77" s="569"/>
      <c r="AR77" s="525"/>
      <c r="AS77" s="525"/>
      <c r="AT77" s="525"/>
      <c r="AU77" s="527"/>
      <c r="AV77" s="554"/>
      <c r="AW77" s="527"/>
      <c r="AX77" s="526"/>
      <c r="AY77" s="526"/>
      <c r="AZ77" s="526"/>
      <c r="BA77" s="525"/>
      <c r="BB77" s="526"/>
      <c r="BC77" s="514"/>
      <c r="BD77" s="514"/>
      <c r="BE77" s="515"/>
      <c r="BF77" s="515"/>
      <c r="BG77" s="515"/>
      <c r="BH77" s="515"/>
      <c r="BI77" s="514"/>
      <c r="BJ77" s="541"/>
      <c r="BK77" s="542"/>
      <c r="BL77" s="610"/>
      <c r="BM77" s="541"/>
      <c r="BN77" s="543"/>
    </row>
    <row r="78" spans="1:66" ht="15.75" hidden="1" customHeight="1">
      <c r="A78" s="42"/>
      <c r="B78" s="536"/>
      <c r="C78" s="538"/>
      <c r="D78" s="538" t="s">
        <v>430</v>
      </c>
      <c r="E78" s="538" t="s">
        <v>343</v>
      </c>
      <c r="F78" s="540">
        <f t="shared" si="10"/>
        <v>0</v>
      </c>
      <c r="G78" s="513"/>
      <c r="H78" s="514"/>
      <c r="I78" s="515"/>
      <c r="J78" s="513"/>
      <c r="K78" s="514"/>
      <c r="L78" s="514"/>
      <c r="M78" s="514"/>
      <c r="N78" s="514"/>
      <c r="O78" s="514"/>
      <c r="P78" s="541"/>
      <c r="Q78" s="515"/>
      <c r="R78" s="513"/>
      <c r="S78" s="514"/>
      <c r="T78" s="514"/>
      <c r="U78" s="514"/>
      <c r="V78" s="514"/>
      <c r="W78" s="515"/>
      <c r="X78" s="514"/>
      <c r="Y78" s="542"/>
      <c r="Z78" s="514"/>
      <c r="AA78" s="541"/>
      <c r="AB78" s="515"/>
      <c r="AC78" s="514"/>
      <c r="AD78" s="541"/>
      <c r="AE78" s="514"/>
      <c r="AF78" s="514"/>
      <c r="AG78" s="514"/>
      <c r="AH78" s="514"/>
      <c r="AI78" s="515"/>
      <c r="AJ78" s="514"/>
      <c r="AK78" s="514"/>
      <c r="AL78" s="542"/>
      <c r="AM78" s="525"/>
      <c r="AN78" s="526"/>
      <c r="AO78" s="525"/>
      <c r="AP78" s="569"/>
      <c r="AQ78" s="569"/>
      <c r="AR78" s="525"/>
      <c r="AS78" s="525"/>
      <c r="AT78" s="525"/>
      <c r="AU78" s="527"/>
      <c r="AV78" s="554"/>
      <c r="AW78" s="527"/>
      <c r="AX78" s="526"/>
      <c r="AY78" s="526"/>
      <c r="AZ78" s="526"/>
      <c r="BA78" s="525"/>
      <c r="BB78" s="526"/>
      <c r="BC78" s="514"/>
      <c r="BD78" s="514"/>
      <c r="BE78" s="515"/>
      <c r="BF78" s="515"/>
      <c r="BG78" s="515"/>
      <c r="BH78" s="515"/>
      <c r="BI78" s="514"/>
      <c r="BJ78" s="541"/>
      <c r="BK78" s="542"/>
      <c r="BL78" s="610"/>
      <c r="BM78" s="541"/>
      <c r="BN78" s="543"/>
    </row>
    <row r="79" spans="1:66" ht="15.75" customHeight="1">
      <c r="A79" s="42" t="s">
        <v>329</v>
      </c>
      <c r="B79" s="536"/>
      <c r="C79" s="538"/>
      <c r="D79" s="538" t="s">
        <v>65</v>
      </c>
      <c r="E79" s="538" t="s">
        <v>432</v>
      </c>
      <c r="F79" s="540">
        <f t="shared" si="10"/>
        <v>28756183</v>
      </c>
      <c r="G79" s="513"/>
      <c r="H79" s="542"/>
      <c r="I79" s="515"/>
      <c r="J79" s="513"/>
      <c r="K79" s="514"/>
      <c r="L79" s="514"/>
      <c r="M79" s="514">
        <v>17013352</v>
      </c>
      <c r="N79" s="514"/>
      <c r="O79" s="514"/>
      <c r="P79" s="541"/>
      <c r="Q79" s="515"/>
      <c r="R79" s="308">
        <v>1846879</v>
      </c>
      <c r="S79" s="514"/>
      <c r="T79" s="514">
        <v>690000</v>
      </c>
      <c r="U79" s="514"/>
      <c r="V79" s="514">
        <v>10720373</v>
      </c>
      <c r="W79" s="515">
        <v>100000</v>
      </c>
      <c r="X79" s="514">
        <v>200000</v>
      </c>
      <c r="Y79" s="542"/>
      <c r="Z79" s="514"/>
      <c r="AA79" s="542"/>
      <c r="AB79" s="515"/>
      <c r="AC79" s="514"/>
      <c r="AD79" s="541"/>
      <c r="AE79" s="514"/>
      <c r="AF79" s="514"/>
      <c r="AG79" s="514"/>
      <c r="AH79" s="514"/>
      <c r="AI79" s="515"/>
      <c r="AJ79" s="514"/>
      <c r="AK79" s="514"/>
      <c r="AL79" s="542"/>
      <c r="AM79" s="525"/>
      <c r="AN79" s="580"/>
      <c r="AO79" s="525"/>
      <c r="AP79" s="569"/>
      <c r="AQ79" s="569"/>
      <c r="AR79" s="525"/>
      <c r="AS79" s="525"/>
      <c r="AT79" s="525"/>
      <c r="AU79" s="527"/>
      <c r="AV79" s="554"/>
      <c r="AW79" s="527"/>
      <c r="AX79" s="526"/>
      <c r="AY79" s="526"/>
      <c r="AZ79" s="526"/>
      <c r="BA79" s="525"/>
      <c r="BB79" s="526"/>
      <c r="BC79" s="514"/>
      <c r="BD79" s="514"/>
      <c r="BE79" s="515"/>
      <c r="BF79" s="515"/>
      <c r="BG79" s="515"/>
      <c r="BH79" s="515">
        <v>520000</v>
      </c>
      <c r="BI79" s="514"/>
      <c r="BJ79" s="541"/>
      <c r="BK79" s="542"/>
      <c r="BL79" s="610"/>
      <c r="BM79" s="541"/>
      <c r="BN79" s="586">
        <v>-2334421</v>
      </c>
    </row>
    <row r="80" spans="1:66" ht="15.75" customHeight="1">
      <c r="A80" s="173"/>
      <c r="B80" s="544"/>
      <c r="C80" s="538" t="s">
        <v>36</v>
      </c>
      <c r="D80" s="530" t="s">
        <v>14</v>
      </c>
      <c r="E80" s="530" t="s">
        <v>62</v>
      </c>
      <c r="F80" s="531">
        <f>SUM(F81:F82)</f>
        <v>-112817652</v>
      </c>
      <c r="G80" s="513">
        <v>-6800000</v>
      </c>
      <c r="H80" s="545">
        <v>-1477000</v>
      </c>
      <c r="I80" s="515">
        <v>-149465</v>
      </c>
      <c r="J80" s="513">
        <v>-9873</v>
      </c>
      <c r="K80" s="546">
        <v>-985692</v>
      </c>
      <c r="L80" s="547">
        <v>-799997</v>
      </c>
      <c r="M80" s="514">
        <v>-17013352</v>
      </c>
      <c r="N80" s="546">
        <v>-971482</v>
      </c>
      <c r="O80" s="546">
        <v>-800000</v>
      </c>
      <c r="P80" s="541">
        <v>-2027534</v>
      </c>
      <c r="Q80" s="515">
        <v>-230900</v>
      </c>
      <c r="R80" s="306">
        <v>-1846879</v>
      </c>
      <c r="S80" s="514">
        <v>-15000000</v>
      </c>
      <c r="T80" s="514">
        <v>-690000</v>
      </c>
      <c r="U80" s="514">
        <f>+U81+U82</f>
        <v>-500000</v>
      </c>
      <c r="V80" s="514"/>
      <c r="W80" s="515"/>
      <c r="X80" s="548"/>
      <c r="Y80" s="542">
        <f>Y81</f>
        <v>-5000000</v>
      </c>
      <c r="Z80" s="548">
        <f t="shared" ref="Z80:BI80" si="11">Z81+Z82</f>
        <v>-125250</v>
      </c>
      <c r="AA80" s="548">
        <f t="shared" si="11"/>
        <v>0</v>
      </c>
      <c r="AB80" s="548">
        <f t="shared" si="11"/>
        <v>0</v>
      </c>
      <c r="AC80" s="548">
        <f t="shared" si="11"/>
        <v>0</v>
      </c>
      <c r="AD80" s="548">
        <f t="shared" si="11"/>
        <v>0</v>
      </c>
      <c r="AE80" s="548">
        <f t="shared" si="11"/>
        <v>0</v>
      </c>
      <c r="AF80" s="548">
        <f t="shared" si="11"/>
        <v>0</v>
      </c>
      <c r="AG80" s="548">
        <f t="shared" si="11"/>
        <v>0</v>
      </c>
      <c r="AH80" s="548">
        <f t="shared" si="11"/>
        <v>0</v>
      </c>
      <c r="AI80" s="548">
        <f t="shared" si="11"/>
        <v>0</v>
      </c>
      <c r="AJ80" s="548">
        <f t="shared" si="11"/>
        <v>0</v>
      </c>
      <c r="AK80" s="548">
        <f t="shared" si="11"/>
        <v>0</v>
      </c>
      <c r="AL80" s="548">
        <f t="shared" si="11"/>
        <v>0</v>
      </c>
      <c r="AM80" s="548">
        <f t="shared" si="11"/>
        <v>0</v>
      </c>
      <c r="AN80" s="548">
        <f t="shared" si="11"/>
        <v>0</v>
      </c>
      <c r="AO80" s="548">
        <f t="shared" si="11"/>
        <v>0</v>
      </c>
      <c r="AP80" s="548">
        <f t="shared" si="11"/>
        <v>0</v>
      </c>
      <c r="AQ80" s="548">
        <f t="shared" si="11"/>
        <v>0</v>
      </c>
      <c r="AR80" s="548">
        <f t="shared" si="11"/>
        <v>0</v>
      </c>
      <c r="AS80" s="548">
        <f t="shared" si="11"/>
        <v>0</v>
      </c>
      <c r="AT80" s="548">
        <f t="shared" si="11"/>
        <v>0</v>
      </c>
      <c r="AU80" s="548">
        <f t="shared" si="11"/>
        <v>0</v>
      </c>
      <c r="AV80" s="548">
        <f t="shared" si="11"/>
        <v>0</v>
      </c>
      <c r="AW80" s="548">
        <f t="shared" si="11"/>
        <v>0</v>
      </c>
      <c r="AX80" s="548">
        <f t="shared" si="11"/>
        <v>0</v>
      </c>
      <c r="AY80" s="548">
        <f t="shared" si="11"/>
        <v>0</v>
      </c>
      <c r="AZ80" s="548">
        <f t="shared" si="11"/>
        <v>0</v>
      </c>
      <c r="BA80" s="548">
        <f t="shared" si="11"/>
        <v>0</v>
      </c>
      <c r="BB80" s="562">
        <f t="shared" si="11"/>
        <v>0</v>
      </c>
      <c r="BC80" s="548">
        <f t="shared" si="11"/>
        <v>-5000000</v>
      </c>
      <c r="BD80" s="548">
        <f t="shared" si="11"/>
        <v>-38269326</v>
      </c>
      <c r="BE80" s="562">
        <f t="shared" si="11"/>
        <v>-405985</v>
      </c>
      <c r="BF80" s="562">
        <f t="shared" si="11"/>
        <v>-57000</v>
      </c>
      <c r="BG80" s="562">
        <f t="shared" si="11"/>
        <v>-135990</v>
      </c>
      <c r="BH80" s="562">
        <f t="shared" si="11"/>
        <v>-520000</v>
      </c>
      <c r="BI80" s="548">
        <f t="shared" si="11"/>
        <v>-2000000</v>
      </c>
      <c r="BJ80" s="584"/>
      <c r="BK80" s="549"/>
      <c r="BL80" s="611"/>
      <c r="BM80" s="584">
        <f>+BM82</f>
        <v>0</v>
      </c>
      <c r="BN80" s="585">
        <f>BN81+BN82</f>
        <v>0</v>
      </c>
    </row>
    <row r="81" spans="1:66" ht="15.75" customHeight="1">
      <c r="A81" s="42"/>
      <c r="B81" s="536"/>
      <c r="C81" s="538"/>
      <c r="D81" s="538" t="s">
        <v>23</v>
      </c>
      <c r="E81" s="538" t="s">
        <v>433</v>
      </c>
      <c r="F81" s="540">
        <f>SUM(G81:BT81)</f>
        <v>-76538652</v>
      </c>
      <c r="G81" s="513">
        <v>-6800000</v>
      </c>
      <c r="H81" s="545">
        <v>-1477000</v>
      </c>
      <c r="I81" s="515">
        <v>-149465</v>
      </c>
      <c r="J81" s="583"/>
      <c r="K81" s="546"/>
      <c r="L81" s="547">
        <v>-799997</v>
      </c>
      <c r="M81" s="546"/>
      <c r="N81" s="546"/>
      <c r="O81" s="546">
        <v>-800000</v>
      </c>
      <c r="P81" s="541"/>
      <c r="Q81" s="515"/>
      <c r="R81" s="306">
        <v>-1846879</v>
      </c>
      <c r="S81" s="514">
        <v>-15000000</v>
      </c>
      <c r="T81" s="514">
        <v>-690000</v>
      </c>
      <c r="U81" s="514"/>
      <c r="V81" s="514"/>
      <c r="W81" s="515">
        <v>-100000</v>
      </c>
      <c r="X81" s="548">
        <v>-200000</v>
      </c>
      <c r="Y81" s="542">
        <v>-5000000</v>
      </c>
      <c r="Z81" s="514"/>
      <c r="AA81" s="549"/>
      <c r="AB81" s="515"/>
      <c r="AC81" s="548"/>
      <c r="AD81" s="567"/>
      <c r="AE81" s="552"/>
      <c r="AF81" s="552"/>
      <c r="AG81" s="552"/>
      <c r="AH81" s="552"/>
      <c r="AI81" s="553"/>
      <c r="AJ81" s="552"/>
      <c r="AK81" s="552"/>
      <c r="AL81" s="568"/>
      <c r="AM81" s="575"/>
      <c r="AN81" s="587"/>
      <c r="AO81" s="588"/>
      <c r="AP81" s="588"/>
      <c r="AQ81" s="588"/>
      <c r="AR81" s="588"/>
      <c r="AS81" s="575"/>
      <c r="AT81" s="575"/>
      <c r="AU81" s="527"/>
      <c r="AV81" s="554"/>
      <c r="AW81" s="527"/>
      <c r="AX81" s="526"/>
      <c r="AY81" s="526"/>
      <c r="AZ81" s="526"/>
      <c r="BA81" s="525"/>
      <c r="BB81" s="526"/>
      <c r="BC81" s="514">
        <f>-5000000</f>
        <v>-5000000</v>
      </c>
      <c r="BD81" s="514">
        <v>-38269326</v>
      </c>
      <c r="BE81" s="515">
        <v>-405985</v>
      </c>
      <c r="BF81" s="515"/>
      <c r="BG81" s="515"/>
      <c r="BH81" s="515"/>
      <c r="BI81" s="514"/>
      <c r="BJ81" s="541"/>
      <c r="BK81" s="542"/>
      <c r="BL81" s="610"/>
      <c r="BM81" s="541"/>
      <c r="BN81" s="543"/>
    </row>
    <row r="82" spans="1:66" ht="15.75" customHeight="1">
      <c r="A82" s="42"/>
      <c r="B82" s="536"/>
      <c r="C82" s="538"/>
      <c r="D82" s="538" t="s">
        <v>434</v>
      </c>
      <c r="E82" s="580" t="s">
        <v>435</v>
      </c>
      <c r="F82" s="540">
        <f>SUM(G82:BN82)</f>
        <v>-36279000</v>
      </c>
      <c r="G82" s="513"/>
      <c r="H82" s="514"/>
      <c r="I82" s="515"/>
      <c r="J82" s="513">
        <v>-9873</v>
      </c>
      <c r="K82" s="546">
        <v>-985692</v>
      </c>
      <c r="L82" s="514"/>
      <c r="M82" s="514">
        <v>-17013352</v>
      </c>
      <c r="N82" s="546">
        <v>-971482</v>
      </c>
      <c r="O82" s="514"/>
      <c r="P82" s="541">
        <v>-2027534</v>
      </c>
      <c r="Q82" s="515">
        <v>-230900</v>
      </c>
      <c r="R82" s="306"/>
      <c r="S82" s="514"/>
      <c r="T82" s="514"/>
      <c r="U82" s="514">
        <v>-500000</v>
      </c>
      <c r="V82" s="514">
        <v>-10720373</v>
      </c>
      <c r="W82" s="515"/>
      <c r="X82" s="514">
        <v>-49958</v>
      </c>
      <c r="Y82" s="542"/>
      <c r="Z82" s="548">
        <v>-125250</v>
      </c>
      <c r="AA82" s="541"/>
      <c r="AB82" s="515"/>
      <c r="AC82" s="514"/>
      <c r="AD82" s="541"/>
      <c r="AE82" s="514"/>
      <c r="AF82" s="514"/>
      <c r="AG82" s="514"/>
      <c r="AH82" s="514"/>
      <c r="AI82" s="515"/>
      <c r="AJ82" s="514"/>
      <c r="AK82" s="514"/>
      <c r="AL82" s="542"/>
      <c r="AM82" s="525"/>
      <c r="AN82" s="526"/>
      <c r="AO82" s="569"/>
      <c r="AP82" s="525"/>
      <c r="AQ82" s="569"/>
      <c r="AR82" s="525"/>
      <c r="AS82" s="525"/>
      <c r="AT82" s="525"/>
      <c r="AU82" s="527"/>
      <c r="AV82" s="525"/>
      <c r="AW82" s="527"/>
      <c r="AX82" s="526"/>
      <c r="AY82" s="526"/>
      <c r="AZ82" s="526"/>
      <c r="BA82" s="525"/>
      <c r="BB82" s="526"/>
      <c r="BC82" s="548"/>
      <c r="BD82" s="548"/>
      <c r="BE82" s="562"/>
      <c r="BF82" s="562">
        <v>-57000</v>
      </c>
      <c r="BG82" s="571">
        <v>-135990</v>
      </c>
      <c r="BH82" s="571">
        <v>-520000</v>
      </c>
      <c r="BI82" s="548">
        <v>-2000000</v>
      </c>
      <c r="BJ82" s="563">
        <v>-473250</v>
      </c>
      <c r="BK82" s="565">
        <v>-360673</v>
      </c>
      <c r="BL82" s="613">
        <v>-97673</v>
      </c>
      <c r="BM82" s="584">
        <v>0</v>
      </c>
      <c r="BN82" s="566"/>
    </row>
    <row r="83" spans="1:66" ht="15.75" customHeight="1" thickBot="1">
      <c r="A83" s="309"/>
      <c r="B83" s="589" t="s">
        <v>104</v>
      </c>
      <c r="C83" s="590" t="s">
        <v>13</v>
      </c>
      <c r="D83" s="590" t="s">
        <v>14</v>
      </c>
      <c r="E83" s="590" t="s">
        <v>356</v>
      </c>
      <c r="F83" s="591">
        <f>SUM(G83:BT83)</f>
        <v>0</v>
      </c>
      <c r="G83" s="592"/>
      <c r="H83" s="593"/>
      <c r="I83" s="594"/>
      <c r="J83" s="592"/>
      <c r="K83" s="593"/>
      <c r="L83" s="595"/>
      <c r="M83" s="595"/>
      <c r="N83" s="595"/>
      <c r="O83" s="595"/>
      <c r="P83" s="596"/>
      <c r="Q83" s="597"/>
      <c r="R83" s="598"/>
      <c r="S83" s="595"/>
      <c r="T83" s="595"/>
      <c r="U83" s="595"/>
      <c r="V83" s="595"/>
      <c r="W83" s="597"/>
      <c r="X83" s="595"/>
      <c r="Y83" s="599"/>
      <c r="Z83" s="595"/>
      <c r="AA83" s="596"/>
      <c r="AB83" s="597"/>
      <c r="AC83" s="593"/>
      <c r="AD83" s="596"/>
      <c r="AE83" s="595"/>
      <c r="AF83" s="595"/>
      <c r="AG83" s="595"/>
      <c r="AH83" s="595"/>
      <c r="AI83" s="597"/>
      <c r="AJ83" s="595"/>
      <c r="AK83" s="600"/>
      <c r="AL83" s="599"/>
      <c r="AM83" s="601"/>
      <c r="AN83" s="602"/>
      <c r="AO83" s="603"/>
      <c r="AP83" s="601"/>
      <c r="AQ83" s="603"/>
      <c r="AR83" s="601"/>
      <c r="AS83" s="601"/>
      <c r="AT83" s="601"/>
      <c r="AU83" s="604"/>
      <c r="AV83" s="601"/>
      <c r="AW83" s="605"/>
      <c r="AX83" s="602"/>
      <c r="AY83" s="602"/>
      <c r="AZ83" s="602"/>
      <c r="BA83" s="601"/>
      <c r="BB83" s="602"/>
      <c r="BC83" s="595"/>
      <c r="BD83" s="595"/>
      <c r="BE83" s="597"/>
      <c r="BF83" s="597"/>
      <c r="BG83" s="597"/>
      <c r="BH83" s="597"/>
      <c r="BI83" s="595"/>
      <c r="BJ83" s="595"/>
      <c r="BK83" s="597"/>
      <c r="BL83" s="614"/>
      <c r="BM83" s="596"/>
      <c r="BN83" s="606"/>
    </row>
    <row r="84" spans="1:66" ht="15.75" customHeight="1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I84" s="1"/>
      <c r="BJ84" s="1"/>
      <c r="BK84" s="1"/>
      <c r="BN84" s="1"/>
    </row>
    <row r="85" spans="1:66" ht="15.75" customHeight="1">
      <c r="A85" s="1"/>
      <c r="B85" s="1"/>
      <c r="C85" s="1"/>
      <c r="D85" s="1"/>
      <c r="E85" s="310" t="s">
        <v>508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I85" s="1"/>
      <c r="BJ85" s="1"/>
      <c r="BK85" s="1"/>
      <c r="BN85" s="1"/>
    </row>
    <row r="86" spans="1:66" ht="15.75" customHeight="1">
      <c r="A86" s="1"/>
      <c r="B86" s="1"/>
      <c r="C86" s="1"/>
      <c r="D86" s="1"/>
      <c r="E86" s="311" t="s">
        <v>509</v>
      </c>
      <c r="F86" s="329"/>
      <c r="G86" s="314"/>
      <c r="H86" s="314"/>
      <c r="I86" s="31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I86" s="1"/>
      <c r="BJ86" s="1"/>
      <c r="BK86" s="1"/>
      <c r="BN86" s="1"/>
    </row>
    <row r="87" spans="1:66" ht="15.75" customHeight="1">
      <c r="A87" s="1"/>
      <c r="B87" s="1"/>
      <c r="C87" s="1"/>
      <c r="D87" s="1"/>
      <c r="E87" s="311" t="s">
        <v>510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I87" s="1"/>
      <c r="BJ87" s="1"/>
      <c r="BK87" s="1"/>
      <c r="BN87" s="1"/>
    </row>
    <row r="88" spans="1:66" ht="15.75" customHeight="1">
      <c r="A88" s="1"/>
      <c r="B88" s="1"/>
      <c r="C88" s="1"/>
      <c r="D88" s="1"/>
      <c r="E88" s="311" t="s">
        <v>511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3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I88" s="1"/>
      <c r="BJ88" s="1"/>
      <c r="BK88" s="1"/>
      <c r="BN88" s="1"/>
    </row>
    <row r="89" spans="1:66" ht="15.75" customHeight="1">
      <c r="A89" s="1"/>
      <c r="B89" s="1"/>
      <c r="C89" s="1"/>
      <c r="D89" s="1"/>
      <c r="E89" s="311" t="s">
        <v>512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I89" s="1"/>
      <c r="BJ89" s="1"/>
      <c r="BK89" s="1"/>
      <c r="BN89" s="1"/>
    </row>
    <row r="90" spans="1:66" ht="15.75" customHeight="1">
      <c r="A90" s="1"/>
      <c r="B90" s="1"/>
      <c r="C90" s="1"/>
      <c r="D90" s="1"/>
      <c r="E90" s="311" t="s">
        <v>513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I90" s="1"/>
      <c r="BJ90" s="1"/>
      <c r="BK90" s="1"/>
      <c r="BN90" s="1"/>
    </row>
    <row r="91" spans="1:66" ht="15.75" customHeight="1">
      <c r="A91" s="1"/>
      <c r="B91" s="1"/>
      <c r="C91" s="1"/>
      <c r="D91" s="1"/>
      <c r="E91" s="41" t="s">
        <v>514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I91" s="1"/>
      <c r="BJ91" s="1"/>
      <c r="BK91" s="1"/>
      <c r="BN91" s="1"/>
    </row>
    <row r="92" spans="1:66" ht="15.75" customHeight="1">
      <c r="A92" s="1"/>
      <c r="B92" s="1"/>
      <c r="C92" s="1"/>
      <c r="D92" s="1"/>
      <c r="E92" s="311" t="s">
        <v>515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I92" s="1"/>
      <c r="BJ92" s="1"/>
      <c r="BK92" s="1"/>
      <c r="BN92" s="1"/>
    </row>
    <row r="93" spans="1:66" ht="15.75" customHeight="1">
      <c r="A93" s="1"/>
      <c r="B93" s="1"/>
      <c r="C93" s="1"/>
      <c r="D93" s="1"/>
      <c r="E93" s="311" t="s">
        <v>516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I93" s="1"/>
      <c r="BJ93" s="1"/>
      <c r="BK93" s="1"/>
      <c r="BN93" s="1"/>
    </row>
    <row r="94" spans="1:66" ht="15.75" customHeight="1">
      <c r="A94" s="1"/>
      <c r="B94" s="1"/>
      <c r="C94" s="1"/>
      <c r="D94" s="1"/>
      <c r="E94" s="311" t="s">
        <v>517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I94" s="1"/>
      <c r="BJ94" s="1"/>
      <c r="BK94" s="1"/>
      <c r="BN94" s="1"/>
    </row>
    <row r="95" spans="1:66" ht="15.75" customHeight="1">
      <c r="A95" s="1"/>
      <c r="B95" s="1"/>
      <c r="C95" s="1"/>
      <c r="D95" s="1"/>
      <c r="E95" s="311" t="s">
        <v>518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I95" s="1"/>
      <c r="BJ95" s="1"/>
      <c r="BK95" s="1"/>
      <c r="BN95" s="1"/>
    </row>
    <row r="96" spans="1:66" ht="15.75" customHeight="1">
      <c r="A96" s="1"/>
      <c r="B96" s="1"/>
      <c r="C96" s="1"/>
      <c r="D96" s="1"/>
      <c r="E96" s="41" t="s">
        <v>519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I96" s="1"/>
      <c r="BJ96" s="1"/>
      <c r="BK96" s="1"/>
      <c r="BN96" s="1"/>
    </row>
    <row r="97" spans="1:66" ht="15.75" customHeight="1">
      <c r="A97" s="1"/>
      <c r="B97" s="1"/>
      <c r="C97" s="1"/>
      <c r="D97" s="1"/>
      <c r="E97" s="311" t="s">
        <v>520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I97" s="1"/>
      <c r="BJ97" s="1"/>
      <c r="BK97" s="1"/>
      <c r="BN97" s="1"/>
    </row>
    <row r="98" spans="1:66" ht="15.75" customHeight="1">
      <c r="A98" s="1"/>
      <c r="B98" s="1"/>
      <c r="C98" s="1"/>
      <c r="D98" s="1"/>
      <c r="E98" s="311" t="s">
        <v>521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I98" s="1"/>
      <c r="BJ98" s="1"/>
      <c r="BK98" s="1"/>
      <c r="BN98" s="1"/>
    </row>
    <row r="99" spans="1:66" ht="15.75" customHeight="1">
      <c r="A99" s="1"/>
      <c r="B99" s="1"/>
      <c r="C99" s="1"/>
      <c r="D99" s="1"/>
      <c r="E99" s="311" t="s">
        <v>522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15.75" customHeight="1">
      <c r="A100" s="1"/>
      <c r="B100" s="1"/>
      <c r="C100" s="1"/>
      <c r="D100" s="1"/>
      <c r="E100" s="311" t="s">
        <v>523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I100" s="1"/>
      <c r="BJ100" s="1"/>
      <c r="BK100" s="1"/>
      <c r="BN100" s="1"/>
    </row>
    <row r="101" spans="1:66" ht="17.25" customHeight="1">
      <c r="A101" s="1"/>
      <c r="B101" s="1"/>
      <c r="C101" s="1"/>
      <c r="D101" s="1"/>
      <c r="E101" s="312" t="s">
        <v>524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I101" s="1"/>
      <c r="BJ101" s="1"/>
      <c r="BK101" s="1"/>
      <c r="BN101" s="1"/>
    </row>
    <row r="102" spans="1:6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I102" s="1"/>
      <c r="BJ102" s="1"/>
      <c r="BK102" s="1"/>
      <c r="BN102" s="1"/>
    </row>
    <row r="103" spans="1:6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I103" s="1"/>
      <c r="BJ103" s="1"/>
      <c r="BK103" s="1"/>
      <c r="BN103" s="1"/>
    </row>
    <row r="104" spans="1:6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I104" s="1"/>
      <c r="BJ104" s="1"/>
      <c r="BK104" s="1"/>
      <c r="BN104" s="1"/>
    </row>
    <row r="105" spans="1:6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I105" s="1"/>
      <c r="BJ105" s="1"/>
      <c r="BK105" s="1"/>
      <c r="BN105" s="1"/>
    </row>
    <row r="106" spans="1:6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I106" s="1"/>
      <c r="BJ106" s="1"/>
      <c r="BK106" s="1"/>
      <c r="BN106" s="1"/>
    </row>
    <row r="107" spans="1:6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I107" s="1"/>
      <c r="BJ107" s="1"/>
      <c r="BK107" s="1"/>
      <c r="BN107" s="1"/>
    </row>
    <row r="108" spans="1:6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I108" s="1"/>
      <c r="BJ108" s="1"/>
      <c r="BK108" s="1"/>
      <c r="BN108" s="1"/>
    </row>
    <row r="109" spans="1:6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I109" s="1"/>
      <c r="BJ109" s="1"/>
      <c r="BK109" s="1"/>
      <c r="BN109" s="1"/>
    </row>
    <row r="110" spans="1:6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I110" s="1"/>
      <c r="BJ110" s="1"/>
      <c r="BK110" s="1"/>
      <c r="BN110" s="1"/>
    </row>
    <row r="111" spans="1:6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I111" s="1"/>
      <c r="BJ111" s="1"/>
      <c r="BK111" s="1"/>
      <c r="BN111" s="1"/>
    </row>
    <row r="112" spans="1:6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I112" s="1"/>
      <c r="BJ112" s="1"/>
      <c r="BK112" s="1"/>
      <c r="BN112" s="1"/>
    </row>
    <row r="113" spans="1:6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I113" s="1"/>
      <c r="BJ113" s="1"/>
      <c r="BK113" s="1"/>
      <c r="BN113" s="1"/>
    </row>
    <row r="114" spans="1:6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I114" s="1"/>
      <c r="BJ114" s="1"/>
      <c r="BK114" s="1"/>
      <c r="BN114" s="1"/>
    </row>
    <row r="115" spans="1:6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I115" s="1"/>
      <c r="BJ115" s="1"/>
      <c r="BK115" s="1"/>
      <c r="BN115" s="1"/>
    </row>
    <row r="116" spans="1:6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I116" s="1"/>
      <c r="BJ116" s="1"/>
      <c r="BK116" s="1"/>
      <c r="BN116" s="1"/>
    </row>
    <row r="117" spans="1:6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I117" s="1"/>
      <c r="BJ117" s="1"/>
      <c r="BK117" s="1"/>
      <c r="BN117" s="1"/>
    </row>
    <row r="118" spans="1:6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I118" s="1"/>
      <c r="BJ118" s="1"/>
      <c r="BK118" s="1"/>
      <c r="BN118" s="1"/>
    </row>
    <row r="119" spans="1:6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I119" s="1"/>
      <c r="BJ119" s="1"/>
      <c r="BK119" s="1"/>
      <c r="BN119" s="1"/>
    </row>
    <row r="120" spans="1:6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I120" s="1"/>
      <c r="BJ120" s="1"/>
      <c r="BK120" s="1"/>
      <c r="BN120" s="1"/>
    </row>
    <row r="121" spans="1:6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I121" s="1"/>
      <c r="BJ121" s="1"/>
      <c r="BK121" s="1"/>
      <c r="BN121" s="1"/>
    </row>
    <row r="122" spans="1:6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I122" s="1"/>
      <c r="BJ122" s="1"/>
      <c r="BK122" s="1"/>
      <c r="BN122" s="1"/>
    </row>
    <row r="123" spans="1:6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I123" s="1"/>
      <c r="BJ123" s="1"/>
      <c r="BK123" s="1"/>
      <c r="BN123" s="1"/>
    </row>
    <row r="124" spans="1:6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I124" s="1"/>
      <c r="BJ124" s="1"/>
      <c r="BK124" s="1"/>
      <c r="BN124" s="1"/>
    </row>
    <row r="125" spans="1:6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I125" s="1"/>
      <c r="BJ125" s="1"/>
      <c r="BK125" s="1"/>
      <c r="BN125" s="1"/>
    </row>
    <row r="126" spans="1:6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I126" s="1"/>
      <c r="BJ126" s="1"/>
      <c r="BK126" s="1"/>
      <c r="BN126" s="1"/>
    </row>
    <row r="127" spans="1:6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I127" s="1"/>
      <c r="BJ127" s="1"/>
      <c r="BK127" s="1"/>
      <c r="BN127" s="1"/>
    </row>
    <row r="128" spans="1:6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I128" s="1"/>
      <c r="BJ128" s="1"/>
      <c r="BK128" s="1"/>
      <c r="BN128" s="1"/>
    </row>
    <row r="129" spans="1:6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I129" s="1"/>
      <c r="BJ129" s="1"/>
      <c r="BK129" s="1"/>
      <c r="BN129" s="1"/>
    </row>
    <row r="130" spans="1:6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I130" s="1"/>
      <c r="BJ130" s="1"/>
      <c r="BK130" s="1"/>
      <c r="BN130" s="1"/>
    </row>
    <row r="131" spans="1:6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I131" s="1"/>
      <c r="BJ131" s="1"/>
      <c r="BK131" s="1"/>
      <c r="BN131" s="1"/>
    </row>
    <row r="132" spans="1:6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I132" s="1"/>
      <c r="BJ132" s="1"/>
      <c r="BK132" s="1"/>
      <c r="BN132" s="1"/>
    </row>
    <row r="133" spans="1:6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I133" s="1"/>
      <c r="BJ133" s="1"/>
      <c r="BK133" s="1"/>
      <c r="BN133" s="1"/>
    </row>
    <row r="134" spans="1:6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I134" s="1"/>
      <c r="BJ134" s="1"/>
      <c r="BK134" s="1"/>
      <c r="BN134" s="1"/>
    </row>
    <row r="135" spans="1:6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I135" s="1"/>
      <c r="BJ135" s="1"/>
      <c r="BK135" s="1"/>
      <c r="BN135" s="1"/>
    </row>
    <row r="136" spans="1:6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I136" s="1"/>
      <c r="BJ136" s="1"/>
      <c r="BK136" s="1"/>
      <c r="BN136" s="1"/>
    </row>
    <row r="137" spans="1:6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I137" s="1"/>
      <c r="BJ137" s="1"/>
      <c r="BK137" s="1"/>
      <c r="BN137" s="1"/>
    </row>
    <row r="138" spans="1:6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I138" s="1"/>
      <c r="BJ138" s="1"/>
      <c r="BK138" s="1"/>
      <c r="BN138" s="1"/>
    </row>
    <row r="139" spans="1:6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I139" s="1"/>
      <c r="BJ139" s="1"/>
      <c r="BK139" s="1"/>
      <c r="BN139" s="1"/>
    </row>
    <row r="140" spans="1:6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I140" s="1"/>
      <c r="BJ140" s="1"/>
      <c r="BK140" s="1"/>
      <c r="BN140" s="1"/>
    </row>
    <row r="141" spans="1:6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I141" s="1"/>
      <c r="BJ141" s="1"/>
      <c r="BK141" s="1"/>
      <c r="BN141" s="1"/>
    </row>
    <row r="142" spans="1:6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I142" s="1"/>
      <c r="BJ142" s="1"/>
      <c r="BK142" s="1"/>
      <c r="BN142" s="1"/>
    </row>
    <row r="143" spans="1:6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I143" s="1"/>
      <c r="BJ143" s="1"/>
      <c r="BK143" s="1"/>
      <c r="BN143" s="1"/>
    </row>
    <row r="144" spans="1:6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I144" s="1"/>
      <c r="BJ144" s="1"/>
      <c r="BK144" s="1"/>
      <c r="BN144" s="1"/>
    </row>
    <row r="145" spans="1:6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I145" s="1"/>
      <c r="BJ145" s="1"/>
      <c r="BK145" s="1"/>
      <c r="BN145" s="1"/>
    </row>
    <row r="146" spans="1:6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I146" s="1"/>
      <c r="BJ146" s="1"/>
      <c r="BK146" s="1"/>
      <c r="BN146" s="1"/>
    </row>
    <row r="147" spans="1:6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I147" s="1"/>
      <c r="BJ147" s="1"/>
      <c r="BK147" s="1"/>
      <c r="BN147" s="1"/>
    </row>
    <row r="148" spans="1:6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I148" s="1"/>
      <c r="BJ148" s="1"/>
      <c r="BK148" s="1"/>
      <c r="BN148" s="1"/>
    </row>
    <row r="149" spans="1:6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I149" s="1"/>
      <c r="BJ149" s="1"/>
      <c r="BK149" s="1"/>
      <c r="BN149" s="1"/>
    </row>
    <row r="150" spans="1:6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I150" s="1"/>
      <c r="BJ150" s="1"/>
      <c r="BK150" s="1"/>
      <c r="BN150" s="1"/>
    </row>
    <row r="151" spans="1:6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I151" s="1"/>
      <c r="BJ151" s="1"/>
      <c r="BK151" s="1"/>
      <c r="BN151" s="1"/>
    </row>
    <row r="152" spans="1:6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I152" s="1"/>
      <c r="BJ152" s="1"/>
      <c r="BK152" s="1"/>
      <c r="BN152" s="1"/>
    </row>
    <row r="153" spans="1:6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I153" s="1"/>
      <c r="BJ153" s="1"/>
      <c r="BK153" s="1"/>
      <c r="BN153" s="1"/>
    </row>
    <row r="154" spans="1:6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I154" s="1"/>
      <c r="BJ154" s="1"/>
      <c r="BK154" s="1"/>
      <c r="BN154" s="1"/>
    </row>
    <row r="155" spans="1:6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I155" s="1"/>
      <c r="BJ155" s="1"/>
      <c r="BK155" s="1"/>
      <c r="BN155" s="1"/>
    </row>
    <row r="156" spans="1:6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I156" s="1"/>
      <c r="BJ156" s="1"/>
      <c r="BK156" s="1"/>
      <c r="BN156" s="1"/>
    </row>
    <row r="157" spans="1:6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I157" s="1"/>
      <c r="BJ157" s="1"/>
      <c r="BK157" s="1"/>
      <c r="BN157" s="1"/>
    </row>
    <row r="158" spans="1:6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I158" s="1"/>
      <c r="BJ158" s="1"/>
      <c r="BK158" s="1"/>
      <c r="BN158" s="1"/>
    </row>
    <row r="159" spans="1:6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I159" s="1"/>
      <c r="BJ159" s="1"/>
      <c r="BK159" s="1"/>
      <c r="BN159" s="1"/>
    </row>
    <row r="160" spans="1:6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I160" s="1"/>
      <c r="BJ160" s="1"/>
      <c r="BK160" s="1"/>
      <c r="BN160" s="1"/>
    </row>
    <row r="161" spans="1:6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I161" s="1"/>
      <c r="BJ161" s="1"/>
      <c r="BK161" s="1"/>
      <c r="BN161" s="1"/>
    </row>
    <row r="162" spans="1:6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I162" s="1"/>
      <c r="BJ162" s="1"/>
      <c r="BK162" s="1"/>
      <c r="BN162" s="1"/>
    </row>
    <row r="163" spans="1:6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I163" s="1"/>
      <c r="BJ163" s="1"/>
      <c r="BK163" s="1"/>
      <c r="BN163" s="1"/>
    </row>
    <row r="164" spans="1:6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I164" s="1"/>
      <c r="BJ164" s="1"/>
      <c r="BK164" s="1"/>
      <c r="BN164" s="1"/>
    </row>
    <row r="165" spans="1:6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I165" s="1"/>
      <c r="BJ165" s="1"/>
      <c r="BK165" s="1"/>
      <c r="BN165" s="1"/>
    </row>
    <row r="166" spans="1: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I166" s="1"/>
      <c r="BJ166" s="1"/>
      <c r="BK166" s="1"/>
      <c r="BN166" s="1"/>
    </row>
    <row r="167" spans="1:6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I167" s="1"/>
      <c r="BJ167" s="1"/>
      <c r="BK167" s="1"/>
      <c r="BN167" s="1"/>
    </row>
    <row r="168" spans="1:6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I168" s="1"/>
      <c r="BJ168" s="1"/>
      <c r="BK168" s="1"/>
      <c r="BN168" s="1"/>
    </row>
    <row r="169" spans="1:6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I169" s="1"/>
      <c r="BJ169" s="1"/>
      <c r="BK169" s="1"/>
      <c r="BN169" s="1"/>
    </row>
    <row r="170" spans="1:6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I170" s="1"/>
      <c r="BJ170" s="1"/>
      <c r="BK170" s="1"/>
      <c r="BN170" s="1"/>
    </row>
    <row r="171" spans="1:6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I171" s="1"/>
      <c r="BJ171" s="1"/>
      <c r="BK171" s="1"/>
      <c r="BN171" s="1"/>
    </row>
    <row r="172" spans="1:6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I172" s="1"/>
      <c r="BJ172" s="1"/>
      <c r="BK172" s="1"/>
      <c r="BN172" s="1"/>
    </row>
    <row r="173" spans="1:6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I173" s="1"/>
      <c r="BJ173" s="1"/>
      <c r="BK173" s="1"/>
      <c r="BN173" s="1"/>
    </row>
    <row r="174" spans="1:6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I174" s="1"/>
      <c r="BJ174" s="1"/>
      <c r="BK174" s="1"/>
      <c r="BN174" s="1"/>
    </row>
    <row r="175" spans="1:6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I175" s="1"/>
      <c r="BJ175" s="1"/>
      <c r="BK175" s="1"/>
      <c r="BN175" s="1"/>
    </row>
    <row r="176" spans="1:6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I176" s="1"/>
      <c r="BJ176" s="1"/>
      <c r="BK176" s="1"/>
      <c r="BN176" s="1"/>
    </row>
    <row r="177" spans="1:6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I177" s="1"/>
      <c r="BJ177" s="1"/>
      <c r="BK177" s="1"/>
      <c r="BN177" s="1"/>
    </row>
    <row r="178" spans="1:6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I178" s="1"/>
      <c r="BJ178" s="1"/>
      <c r="BK178" s="1"/>
      <c r="BN178" s="1"/>
    </row>
    <row r="179" spans="1:6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I179" s="1"/>
      <c r="BJ179" s="1"/>
      <c r="BK179" s="1"/>
      <c r="BN179" s="1"/>
    </row>
    <row r="180" spans="1:6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I180" s="1"/>
      <c r="BJ180" s="1"/>
      <c r="BK180" s="1"/>
      <c r="BN180" s="1"/>
    </row>
    <row r="181" spans="1:6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I181" s="1"/>
      <c r="BJ181" s="1"/>
      <c r="BK181" s="1"/>
      <c r="BN181" s="1"/>
    </row>
    <row r="182" spans="1:6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I182" s="1"/>
      <c r="BJ182" s="1"/>
      <c r="BK182" s="1"/>
      <c r="BN182" s="1"/>
    </row>
    <row r="183" spans="1:6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I183" s="1"/>
      <c r="BJ183" s="1"/>
      <c r="BK183" s="1"/>
      <c r="BN183" s="1"/>
    </row>
    <row r="184" spans="1:6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I184" s="1"/>
      <c r="BJ184" s="1"/>
      <c r="BK184" s="1"/>
      <c r="BN184" s="1"/>
    </row>
    <row r="185" spans="1:6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I185" s="1"/>
      <c r="BJ185" s="1"/>
      <c r="BK185" s="1"/>
      <c r="BN185" s="1"/>
    </row>
    <row r="186" spans="1:6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I186" s="1"/>
      <c r="BJ186" s="1"/>
      <c r="BK186" s="1"/>
      <c r="BN186" s="1"/>
    </row>
    <row r="187" spans="1:6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I187" s="1"/>
      <c r="BJ187" s="1"/>
      <c r="BK187" s="1"/>
      <c r="BN187" s="1"/>
    </row>
    <row r="188" spans="1:6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I188" s="1"/>
      <c r="BJ188" s="1"/>
      <c r="BK188" s="1"/>
      <c r="BN188" s="1"/>
    </row>
    <row r="189" spans="1:6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I189" s="1"/>
      <c r="BJ189" s="1"/>
      <c r="BK189" s="1"/>
      <c r="BN189" s="1"/>
    </row>
    <row r="190" spans="1:6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I190" s="1"/>
      <c r="BJ190" s="1"/>
      <c r="BK190" s="1"/>
      <c r="BN190" s="1"/>
    </row>
    <row r="191" spans="1:6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I191" s="1"/>
      <c r="BJ191" s="1"/>
      <c r="BK191" s="1"/>
      <c r="BN191" s="1"/>
    </row>
    <row r="192" spans="1:6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I192" s="1"/>
      <c r="BJ192" s="1"/>
      <c r="BK192" s="1"/>
      <c r="BN192" s="1"/>
    </row>
    <row r="193" spans="1:6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I193" s="1"/>
      <c r="BJ193" s="1"/>
      <c r="BK193" s="1"/>
      <c r="BN193" s="1"/>
    </row>
    <row r="194" spans="1:6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I194" s="1"/>
      <c r="BJ194" s="1"/>
      <c r="BK194" s="1"/>
      <c r="BN194" s="1"/>
    </row>
    <row r="195" spans="1:6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I195" s="1"/>
      <c r="BJ195" s="1"/>
      <c r="BK195" s="1"/>
      <c r="BN195" s="1"/>
    </row>
    <row r="196" spans="1:6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I196" s="1"/>
      <c r="BJ196" s="1"/>
      <c r="BK196" s="1"/>
      <c r="BN196" s="1"/>
    </row>
    <row r="197" spans="1:6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I197" s="1"/>
      <c r="BJ197" s="1"/>
      <c r="BK197" s="1"/>
      <c r="BN197" s="1"/>
    </row>
    <row r="198" spans="1:6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I198" s="1"/>
      <c r="BJ198" s="1"/>
      <c r="BK198" s="1"/>
      <c r="BN198" s="1"/>
    </row>
    <row r="199" spans="1:6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I199" s="1"/>
      <c r="BJ199" s="1"/>
      <c r="BK199" s="1"/>
      <c r="BN199" s="1"/>
    </row>
    <row r="200" spans="1:6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I200" s="1"/>
      <c r="BJ200" s="1"/>
      <c r="BK200" s="1"/>
      <c r="BN200" s="1"/>
    </row>
    <row r="201" spans="1:6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I201" s="1"/>
      <c r="BJ201" s="1"/>
      <c r="BK201" s="1"/>
      <c r="BN201" s="1"/>
    </row>
    <row r="202" spans="1:6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I202" s="1"/>
      <c r="BJ202" s="1"/>
      <c r="BK202" s="1"/>
      <c r="BN202" s="1"/>
    </row>
    <row r="203" spans="1:6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I203" s="1"/>
      <c r="BJ203" s="1"/>
      <c r="BK203" s="1"/>
      <c r="BN203" s="1"/>
    </row>
    <row r="204" spans="1:6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I204" s="1"/>
      <c r="BJ204" s="1"/>
      <c r="BK204" s="1"/>
      <c r="BN204" s="1"/>
    </row>
    <row r="205" spans="1:6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I205" s="1"/>
      <c r="BJ205" s="1"/>
      <c r="BK205" s="1"/>
      <c r="BN205" s="1"/>
    </row>
    <row r="206" spans="1:6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I206" s="1"/>
      <c r="BJ206" s="1"/>
      <c r="BK206" s="1"/>
      <c r="BN206" s="1"/>
    </row>
    <row r="207" spans="1:6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I207" s="1"/>
      <c r="BJ207" s="1"/>
      <c r="BK207" s="1"/>
      <c r="BN207" s="1"/>
    </row>
    <row r="208" spans="1:6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I208" s="1"/>
      <c r="BJ208" s="1"/>
      <c r="BK208" s="1"/>
      <c r="BN208" s="1"/>
    </row>
    <row r="209" spans="1:6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I209" s="1"/>
      <c r="BJ209" s="1"/>
      <c r="BK209" s="1"/>
      <c r="BN209" s="1"/>
    </row>
    <row r="210" spans="1:6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I210" s="1"/>
      <c r="BJ210" s="1"/>
      <c r="BK210" s="1"/>
      <c r="BN210" s="1"/>
    </row>
    <row r="211" spans="1:6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I211" s="1"/>
      <c r="BJ211" s="1"/>
      <c r="BK211" s="1"/>
      <c r="BN211" s="1"/>
    </row>
    <row r="212" spans="1:6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I212" s="1"/>
      <c r="BJ212" s="1"/>
      <c r="BK212" s="1"/>
      <c r="BN212" s="1"/>
    </row>
    <row r="213" spans="1:6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I213" s="1"/>
      <c r="BJ213" s="1"/>
      <c r="BK213" s="1"/>
      <c r="BN213" s="1"/>
    </row>
    <row r="214" spans="1:6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I214" s="1"/>
      <c r="BJ214" s="1"/>
      <c r="BK214" s="1"/>
      <c r="BN214" s="1"/>
    </row>
    <row r="215" spans="1:6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I215" s="1"/>
      <c r="BJ215" s="1"/>
      <c r="BK215" s="1"/>
      <c r="BN215" s="1"/>
    </row>
    <row r="216" spans="1:6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I216" s="1"/>
      <c r="BJ216" s="1"/>
      <c r="BK216" s="1"/>
      <c r="BN216" s="1"/>
    </row>
    <row r="217" spans="1:6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I217" s="1"/>
      <c r="BJ217" s="1"/>
      <c r="BK217" s="1"/>
      <c r="BN217" s="1"/>
    </row>
    <row r="218" spans="1:6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I218" s="1"/>
      <c r="BJ218" s="1"/>
      <c r="BK218" s="1"/>
      <c r="BN218" s="1"/>
    </row>
    <row r="219" spans="1:6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I219" s="1"/>
      <c r="BJ219" s="1"/>
      <c r="BK219" s="1"/>
      <c r="BN219" s="1"/>
    </row>
    <row r="220" spans="1:6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I220" s="1"/>
      <c r="BJ220" s="1"/>
      <c r="BK220" s="1"/>
      <c r="BN220" s="1"/>
    </row>
    <row r="221" spans="1:6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I221" s="1"/>
      <c r="BJ221" s="1"/>
      <c r="BK221" s="1"/>
      <c r="BN221" s="1"/>
    </row>
    <row r="222" spans="1:6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I222" s="1"/>
      <c r="BJ222" s="1"/>
      <c r="BK222" s="1"/>
      <c r="BN222" s="1"/>
    </row>
    <row r="223" spans="1:6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I223" s="1"/>
      <c r="BJ223" s="1"/>
      <c r="BK223" s="1"/>
      <c r="BN223" s="1"/>
    </row>
    <row r="224" spans="1:6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I224" s="1"/>
      <c r="BJ224" s="1"/>
      <c r="BK224" s="1"/>
      <c r="BN224" s="1"/>
    </row>
    <row r="225" spans="1:6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I225" s="1"/>
      <c r="BJ225" s="1"/>
      <c r="BK225" s="1"/>
      <c r="BN225" s="1"/>
    </row>
    <row r="226" spans="1:6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I226" s="1"/>
      <c r="BJ226" s="1"/>
      <c r="BK226" s="1"/>
      <c r="BN226" s="1"/>
    </row>
    <row r="227" spans="1:6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I227" s="1"/>
      <c r="BJ227" s="1"/>
      <c r="BK227" s="1"/>
      <c r="BN227" s="1"/>
    </row>
    <row r="228" spans="1:6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I228" s="1"/>
      <c r="BJ228" s="1"/>
      <c r="BK228" s="1"/>
      <c r="BN228" s="1"/>
    </row>
    <row r="229" spans="1:6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I229" s="1"/>
      <c r="BJ229" s="1"/>
      <c r="BK229" s="1"/>
      <c r="BN229" s="1"/>
    </row>
    <row r="230" spans="1:6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I230" s="1"/>
      <c r="BJ230" s="1"/>
      <c r="BK230" s="1"/>
      <c r="BN230" s="1"/>
    </row>
    <row r="231" spans="1:6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I231" s="1"/>
      <c r="BJ231" s="1"/>
      <c r="BK231" s="1"/>
      <c r="BN231" s="1"/>
    </row>
    <row r="232" spans="1:6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I232" s="1"/>
      <c r="BJ232" s="1"/>
      <c r="BK232" s="1"/>
      <c r="BN232" s="1"/>
    </row>
    <row r="233" spans="1:6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I233" s="1"/>
      <c r="BJ233" s="1"/>
      <c r="BK233" s="1"/>
      <c r="BN233" s="1"/>
    </row>
    <row r="234" spans="1:6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I234" s="1"/>
      <c r="BJ234" s="1"/>
      <c r="BK234" s="1"/>
      <c r="BN234" s="1"/>
    </row>
    <row r="235" spans="1:6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I235" s="1"/>
      <c r="BJ235" s="1"/>
      <c r="BK235" s="1"/>
      <c r="BN235" s="1"/>
    </row>
    <row r="236" spans="1:6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I236" s="1"/>
      <c r="BJ236" s="1"/>
      <c r="BK236" s="1"/>
      <c r="BN236" s="1"/>
    </row>
    <row r="237" spans="1:6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I237" s="1"/>
      <c r="BJ237" s="1"/>
      <c r="BK237" s="1"/>
      <c r="BN237" s="1"/>
    </row>
    <row r="238" spans="1:6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I238" s="1"/>
      <c r="BJ238" s="1"/>
      <c r="BK238" s="1"/>
      <c r="BN238" s="1"/>
    </row>
    <row r="239" spans="1:6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I239" s="1"/>
      <c r="BJ239" s="1"/>
      <c r="BK239" s="1"/>
      <c r="BN239" s="1"/>
    </row>
    <row r="240" spans="1:6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I240" s="1"/>
      <c r="BJ240" s="1"/>
      <c r="BK240" s="1"/>
      <c r="BN240" s="1"/>
    </row>
    <row r="241" spans="1:6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I241" s="1"/>
      <c r="BJ241" s="1"/>
      <c r="BK241" s="1"/>
      <c r="BN241" s="1"/>
    </row>
    <row r="242" spans="1:6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I242" s="1"/>
      <c r="BJ242" s="1"/>
      <c r="BK242" s="1"/>
      <c r="BN242" s="1"/>
    </row>
    <row r="243" spans="1:6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I243" s="1"/>
      <c r="BJ243" s="1"/>
      <c r="BK243" s="1"/>
      <c r="BN243" s="1"/>
    </row>
    <row r="244" spans="1:6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I244" s="1"/>
      <c r="BJ244" s="1"/>
      <c r="BK244" s="1"/>
      <c r="BN244" s="1"/>
    </row>
    <row r="245" spans="1:6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I245" s="1"/>
      <c r="BJ245" s="1"/>
      <c r="BK245" s="1"/>
      <c r="BN245" s="1"/>
    </row>
    <row r="246" spans="1:6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I246" s="1"/>
      <c r="BJ246" s="1"/>
      <c r="BK246" s="1"/>
      <c r="BN246" s="1"/>
    </row>
    <row r="247" spans="1:6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I247" s="1"/>
      <c r="BJ247" s="1"/>
      <c r="BK247" s="1"/>
      <c r="BN247" s="1"/>
    </row>
    <row r="248" spans="1:6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I248" s="1"/>
      <c r="BJ248" s="1"/>
      <c r="BK248" s="1"/>
      <c r="BN248" s="1"/>
    </row>
    <row r="249" spans="1:6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I249" s="1"/>
      <c r="BJ249" s="1"/>
      <c r="BK249" s="1"/>
      <c r="BN249" s="1"/>
    </row>
    <row r="250" spans="1:6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I250" s="1"/>
      <c r="BJ250" s="1"/>
      <c r="BK250" s="1"/>
      <c r="BN250" s="1"/>
    </row>
    <row r="251" spans="1:6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I251" s="1"/>
      <c r="BJ251" s="1"/>
      <c r="BK251" s="1"/>
      <c r="BN251" s="1"/>
    </row>
    <row r="252" spans="1:6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I252" s="1"/>
      <c r="BJ252" s="1"/>
      <c r="BK252" s="1"/>
      <c r="BN252" s="1"/>
    </row>
    <row r="253" spans="1:6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I253" s="1"/>
      <c r="BJ253" s="1"/>
      <c r="BK253" s="1"/>
      <c r="BN253" s="1"/>
    </row>
    <row r="254" spans="1:6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I254" s="1"/>
      <c r="BJ254" s="1"/>
      <c r="BK254" s="1"/>
      <c r="BN254" s="1"/>
    </row>
    <row r="255" spans="1:6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I255" s="1"/>
      <c r="BJ255" s="1"/>
      <c r="BK255" s="1"/>
      <c r="BN255" s="1"/>
    </row>
    <row r="256" spans="1:6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I256" s="1"/>
      <c r="BJ256" s="1"/>
      <c r="BK256" s="1"/>
      <c r="BN256" s="1"/>
    </row>
    <row r="257" spans="1:6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I257" s="1"/>
      <c r="BJ257" s="1"/>
      <c r="BK257" s="1"/>
      <c r="BN257" s="1"/>
    </row>
    <row r="258" spans="1:6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I258" s="1"/>
      <c r="BJ258" s="1"/>
      <c r="BK258" s="1"/>
      <c r="BN258" s="1"/>
    </row>
    <row r="259" spans="1:6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I259" s="1"/>
      <c r="BJ259" s="1"/>
      <c r="BK259" s="1"/>
      <c r="BN259" s="1"/>
    </row>
    <row r="260" spans="1:6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I260" s="1"/>
      <c r="BJ260" s="1"/>
      <c r="BK260" s="1"/>
      <c r="BN260" s="1"/>
    </row>
    <row r="261" spans="1:6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I261" s="1"/>
      <c r="BJ261" s="1"/>
      <c r="BK261" s="1"/>
      <c r="BN261" s="1"/>
    </row>
    <row r="262" spans="1:6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I262" s="1"/>
      <c r="BJ262" s="1"/>
      <c r="BK262" s="1"/>
      <c r="BN262" s="1"/>
    </row>
    <row r="263" spans="1:6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I263" s="1"/>
      <c r="BJ263" s="1"/>
      <c r="BK263" s="1"/>
      <c r="BN263" s="1"/>
    </row>
    <row r="264" spans="1:6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I264" s="1"/>
      <c r="BJ264" s="1"/>
      <c r="BK264" s="1"/>
      <c r="BN264" s="1"/>
    </row>
    <row r="265" spans="1:6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I265" s="1"/>
      <c r="BJ265" s="1"/>
      <c r="BK265" s="1"/>
      <c r="BN265" s="1"/>
    </row>
    <row r="266" spans="1: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I266" s="1"/>
      <c r="BJ266" s="1"/>
      <c r="BK266" s="1"/>
      <c r="BN266" s="1"/>
    </row>
    <row r="267" spans="1:6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I267" s="1"/>
      <c r="BJ267" s="1"/>
      <c r="BK267" s="1"/>
      <c r="BN267" s="1"/>
    </row>
    <row r="268" spans="1:6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I268" s="1"/>
      <c r="BJ268" s="1"/>
      <c r="BK268" s="1"/>
      <c r="BN268" s="1"/>
    </row>
    <row r="269" spans="1:6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I269" s="1"/>
      <c r="BJ269" s="1"/>
      <c r="BK269" s="1"/>
      <c r="BN269" s="1"/>
    </row>
    <row r="270" spans="1:6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I270" s="1"/>
      <c r="BJ270" s="1"/>
      <c r="BK270" s="1"/>
      <c r="BN270" s="1"/>
    </row>
    <row r="271" spans="1:6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I271" s="1"/>
      <c r="BJ271" s="1"/>
      <c r="BK271" s="1"/>
      <c r="BN271" s="1"/>
    </row>
    <row r="272" spans="1:6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I272" s="1"/>
      <c r="BJ272" s="1"/>
      <c r="BK272" s="1"/>
      <c r="BN272" s="1"/>
    </row>
    <row r="273" spans="1:6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I273" s="1"/>
      <c r="BJ273" s="1"/>
      <c r="BK273" s="1"/>
      <c r="BN273" s="1"/>
    </row>
    <row r="274" spans="1:6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I274" s="1"/>
      <c r="BJ274" s="1"/>
      <c r="BK274" s="1"/>
      <c r="BN274" s="1"/>
    </row>
    <row r="275" spans="1:6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I275" s="1"/>
      <c r="BJ275" s="1"/>
      <c r="BK275" s="1"/>
      <c r="BN275" s="1"/>
    </row>
    <row r="276" spans="1:6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I276" s="1"/>
      <c r="BJ276" s="1"/>
      <c r="BK276" s="1"/>
      <c r="BN276" s="1"/>
    </row>
    <row r="277" spans="1:6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I277" s="1"/>
      <c r="BJ277" s="1"/>
      <c r="BK277" s="1"/>
      <c r="BN277" s="1"/>
    </row>
    <row r="278" spans="1:6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I278" s="1"/>
      <c r="BJ278" s="1"/>
      <c r="BK278" s="1"/>
      <c r="BN278" s="1"/>
    </row>
    <row r="279" spans="1:6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I279" s="1"/>
      <c r="BJ279" s="1"/>
      <c r="BK279" s="1"/>
      <c r="BN279" s="1"/>
    </row>
    <row r="280" spans="1:6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I280" s="1"/>
      <c r="BJ280" s="1"/>
      <c r="BK280" s="1"/>
      <c r="BN280" s="1"/>
    </row>
    <row r="281" spans="1:6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I281" s="1"/>
      <c r="BJ281" s="1"/>
      <c r="BK281" s="1"/>
      <c r="BN281" s="1"/>
    </row>
    <row r="282" spans="1:6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I282" s="1"/>
      <c r="BJ282" s="1"/>
      <c r="BK282" s="1"/>
      <c r="BN282" s="1"/>
    </row>
    <row r="283" spans="1:6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I283" s="1"/>
      <c r="BJ283" s="1"/>
      <c r="BK283" s="1"/>
      <c r="BN283" s="1"/>
    </row>
    <row r="284" spans="1:6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I284" s="1"/>
      <c r="BJ284" s="1"/>
      <c r="BK284" s="1"/>
      <c r="BN284" s="1"/>
    </row>
    <row r="285" spans="1:6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I285" s="1"/>
      <c r="BJ285" s="1"/>
      <c r="BK285" s="1"/>
      <c r="BN285" s="1"/>
    </row>
    <row r="286" spans="1:6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I286" s="1"/>
      <c r="BJ286" s="1"/>
      <c r="BK286" s="1"/>
      <c r="BN286" s="1"/>
    </row>
    <row r="287" spans="1:6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I287" s="1"/>
      <c r="BJ287" s="1"/>
      <c r="BK287" s="1"/>
      <c r="BN287" s="1"/>
    </row>
    <row r="288" spans="1:6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I288" s="1"/>
      <c r="BJ288" s="1"/>
      <c r="BK288" s="1"/>
      <c r="BN288" s="1"/>
    </row>
    <row r="289" spans="1:6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I289" s="1"/>
      <c r="BJ289" s="1"/>
      <c r="BK289" s="1"/>
      <c r="BN289" s="1"/>
    </row>
    <row r="290" spans="1:6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I290" s="1"/>
      <c r="BJ290" s="1"/>
      <c r="BK290" s="1"/>
      <c r="BN290" s="1"/>
    </row>
    <row r="291" spans="1:6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I291" s="1"/>
      <c r="BJ291" s="1"/>
      <c r="BK291" s="1"/>
      <c r="BN291" s="1"/>
    </row>
    <row r="292" spans="1:6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I292" s="1"/>
      <c r="BJ292" s="1"/>
      <c r="BK292" s="1"/>
      <c r="BN292" s="1"/>
    </row>
    <row r="293" spans="1:6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I293" s="1"/>
      <c r="BJ293" s="1"/>
      <c r="BK293" s="1"/>
      <c r="BN293" s="1"/>
    </row>
    <row r="294" spans="1:6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I294" s="1"/>
      <c r="BJ294" s="1"/>
      <c r="BK294" s="1"/>
      <c r="BN294" s="1"/>
    </row>
    <row r="295" spans="1:6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I295" s="1"/>
      <c r="BJ295" s="1"/>
      <c r="BK295" s="1"/>
      <c r="BN295" s="1"/>
    </row>
    <row r="296" spans="1:6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I296" s="1"/>
      <c r="BJ296" s="1"/>
      <c r="BK296" s="1"/>
      <c r="BN296" s="1"/>
    </row>
    <row r="297" spans="1:6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I297" s="1"/>
      <c r="BJ297" s="1"/>
      <c r="BK297" s="1"/>
      <c r="BN297" s="1"/>
    </row>
    <row r="298" spans="1:6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I298" s="1"/>
      <c r="BJ298" s="1"/>
      <c r="BK298" s="1"/>
      <c r="BN298" s="1"/>
    </row>
    <row r="299" spans="1:6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I299" s="1"/>
      <c r="BJ299" s="1"/>
      <c r="BK299" s="1"/>
      <c r="BN299" s="1"/>
    </row>
    <row r="300" spans="1:6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I300" s="1"/>
      <c r="BJ300" s="1"/>
      <c r="BK300" s="1"/>
      <c r="BN300" s="1"/>
    </row>
    <row r="301" spans="1:6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I301" s="1"/>
      <c r="BJ301" s="1"/>
      <c r="BK301" s="1"/>
      <c r="BN301" s="1"/>
    </row>
    <row r="302" spans="1:6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I302" s="1"/>
      <c r="BJ302" s="1"/>
      <c r="BK302" s="1"/>
      <c r="BN302" s="1"/>
    </row>
    <row r="303" spans="1:6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I303" s="1"/>
      <c r="BJ303" s="1"/>
      <c r="BK303" s="1"/>
      <c r="BN303" s="1"/>
    </row>
    <row r="304" spans="1:6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I304" s="1"/>
      <c r="BJ304" s="1"/>
      <c r="BK304" s="1"/>
      <c r="BN304" s="1"/>
    </row>
    <row r="305" spans="1:6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I305" s="1"/>
      <c r="BJ305" s="1"/>
      <c r="BK305" s="1"/>
      <c r="BN305" s="1"/>
    </row>
    <row r="306" spans="1:6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I306" s="1"/>
      <c r="BJ306" s="1"/>
      <c r="BK306" s="1"/>
      <c r="BN306" s="1"/>
    </row>
    <row r="307" spans="1:6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I307" s="1"/>
      <c r="BJ307" s="1"/>
      <c r="BK307" s="1"/>
      <c r="BN307" s="1"/>
    </row>
    <row r="308" spans="1:6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I308" s="1"/>
      <c r="BJ308" s="1"/>
      <c r="BK308" s="1"/>
      <c r="BN308" s="1"/>
    </row>
    <row r="309" spans="1:6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I309" s="1"/>
      <c r="BJ309" s="1"/>
      <c r="BK309" s="1"/>
      <c r="BN309" s="1"/>
    </row>
    <row r="310" spans="1:6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I310" s="1"/>
      <c r="BJ310" s="1"/>
      <c r="BK310" s="1"/>
      <c r="BN310" s="1"/>
    </row>
    <row r="311" spans="1:6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I311" s="1"/>
      <c r="BJ311" s="1"/>
      <c r="BK311" s="1"/>
      <c r="BN311" s="1"/>
    </row>
    <row r="312" spans="1:6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I312" s="1"/>
      <c r="BJ312" s="1"/>
      <c r="BK312" s="1"/>
      <c r="BN312" s="1"/>
    </row>
    <row r="313" spans="1:6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I313" s="1"/>
      <c r="BJ313" s="1"/>
      <c r="BK313" s="1"/>
      <c r="BN313" s="1"/>
    </row>
    <row r="314" spans="1:6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I314" s="1"/>
      <c r="BJ314" s="1"/>
      <c r="BK314" s="1"/>
      <c r="BN314" s="1"/>
    </row>
    <row r="315" spans="1:6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I315" s="1"/>
      <c r="BJ315" s="1"/>
      <c r="BK315" s="1"/>
      <c r="BN315" s="1"/>
    </row>
    <row r="316" spans="1:6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I316" s="1"/>
      <c r="BJ316" s="1"/>
      <c r="BK316" s="1"/>
      <c r="BN316" s="1"/>
    </row>
    <row r="317" spans="1:6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I317" s="1"/>
      <c r="BJ317" s="1"/>
      <c r="BK317" s="1"/>
      <c r="BN317" s="1"/>
    </row>
    <row r="318" spans="1:6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I318" s="1"/>
      <c r="BJ318" s="1"/>
      <c r="BK318" s="1"/>
      <c r="BN318" s="1"/>
    </row>
    <row r="319" spans="1:6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I319" s="1"/>
      <c r="BJ319" s="1"/>
      <c r="BK319" s="1"/>
      <c r="BN319" s="1"/>
    </row>
    <row r="320" spans="1:6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I320" s="1"/>
      <c r="BJ320" s="1"/>
      <c r="BK320" s="1"/>
      <c r="BN320" s="1"/>
    </row>
    <row r="321" spans="1:6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I321" s="1"/>
      <c r="BJ321" s="1"/>
      <c r="BK321" s="1"/>
      <c r="BN321" s="1"/>
    </row>
    <row r="322" spans="1:6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I322" s="1"/>
      <c r="BJ322" s="1"/>
      <c r="BK322" s="1"/>
      <c r="BN322" s="1"/>
    </row>
    <row r="323" spans="1:6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I323" s="1"/>
      <c r="BJ323" s="1"/>
      <c r="BK323" s="1"/>
      <c r="BN323" s="1"/>
    </row>
    <row r="324" spans="1:6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I324" s="1"/>
      <c r="BJ324" s="1"/>
      <c r="BK324" s="1"/>
      <c r="BN324" s="1"/>
    </row>
    <row r="325" spans="1:6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I325" s="1"/>
      <c r="BJ325" s="1"/>
      <c r="BK325" s="1"/>
      <c r="BN325" s="1"/>
    </row>
    <row r="326" spans="1:6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I326" s="1"/>
      <c r="BJ326" s="1"/>
      <c r="BK326" s="1"/>
      <c r="BN326" s="1"/>
    </row>
    <row r="327" spans="1:6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I327" s="1"/>
      <c r="BJ327" s="1"/>
      <c r="BK327" s="1"/>
      <c r="BN327" s="1"/>
    </row>
    <row r="328" spans="1:6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I328" s="1"/>
      <c r="BJ328" s="1"/>
      <c r="BK328" s="1"/>
      <c r="BN328" s="1"/>
    </row>
    <row r="329" spans="1:6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I329" s="1"/>
      <c r="BJ329" s="1"/>
      <c r="BK329" s="1"/>
      <c r="BN329" s="1"/>
    </row>
    <row r="330" spans="1:6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I330" s="1"/>
      <c r="BJ330" s="1"/>
      <c r="BK330" s="1"/>
      <c r="BN330" s="1"/>
    </row>
    <row r="331" spans="1:6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I331" s="1"/>
      <c r="BJ331" s="1"/>
      <c r="BK331" s="1"/>
      <c r="BN331" s="1"/>
    </row>
    <row r="332" spans="1:6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I332" s="1"/>
      <c r="BJ332" s="1"/>
      <c r="BK332" s="1"/>
      <c r="BN332" s="1"/>
    </row>
    <row r="333" spans="1:6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I333" s="1"/>
      <c r="BJ333" s="1"/>
      <c r="BK333" s="1"/>
      <c r="BN333" s="1"/>
    </row>
    <row r="334" spans="1:6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I334" s="1"/>
      <c r="BJ334" s="1"/>
      <c r="BK334" s="1"/>
      <c r="BN334" s="1"/>
    </row>
    <row r="335" spans="1:6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I335" s="1"/>
      <c r="BJ335" s="1"/>
      <c r="BK335" s="1"/>
      <c r="BN335" s="1"/>
    </row>
    <row r="336" spans="1:6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I336" s="1"/>
      <c r="BJ336" s="1"/>
      <c r="BK336" s="1"/>
      <c r="BN336" s="1"/>
    </row>
    <row r="337" spans="1:6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I337" s="1"/>
      <c r="BJ337" s="1"/>
      <c r="BK337" s="1"/>
      <c r="BN337" s="1"/>
    </row>
    <row r="338" spans="1:6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I338" s="1"/>
      <c r="BJ338" s="1"/>
      <c r="BK338" s="1"/>
      <c r="BN338" s="1"/>
    </row>
    <row r="339" spans="1:6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I339" s="1"/>
      <c r="BJ339" s="1"/>
      <c r="BK339" s="1"/>
      <c r="BN339" s="1"/>
    </row>
    <row r="340" spans="1:6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I340" s="1"/>
      <c r="BJ340" s="1"/>
      <c r="BK340" s="1"/>
      <c r="BN340" s="1"/>
    </row>
    <row r="341" spans="1:6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I341" s="1"/>
      <c r="BJ341" s="1"/>
      <c r="BK341" s="1"/>
      <c r="BN341" s="1"/>
    </row>
    <row r="342" spans="1:6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I342" s="1"/>
      <c r="BJ342" s="1"/>
      <c r="BK342" s="1"/>
      <c r="BN342" s="1"/>
    </row>
    <row r="343" spans="1:6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I343" s="1"/>
      <c r="BJ343" s="1"/>
      <c r="BK343" s="1"/>
      <c r="BN343" s="1"/>
    </row>
    <row r="344" spans="1:6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I344" s="1"/>
      <c r="BJ344" s="1"/>
      <c r="BK344" s="1"/>
      <c r="BN344" s="1"/>
    </row>
    <row r="345" spans="1:6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I345" s="1"/>
      <c r="BJ345" s="1"/>
      <c r="BK345" s="1"/>
      <c r="BN345" s="1"/>
    </row>
    <row r="346" spans="1:6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I346" s="1"/>
      <c r="BJ346" s="1"/>
      <c r="BK346" s="1"/>
      <c r="BN346" s="1"/>
    </row>
    <row r="347" spans="1:6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I347" s="1"/>
      <c r="BJ347" s="1"/>
      <c r="BK347" s="1"/>
      <c r="BN347" s="1"/>
    </row>
    <row r="348" spans="1:6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I348" s="1"/>
      <c r="BJ348" s="1"/>
      <c r="BK348" s="1"/>
      <c r="BN348" s="1"/>
    </row>
    <row r="349" spans="1:6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I349" s="1"/>
      <c r="BJ349" s="1"/>
      <c r="BK349" s="1"/>
      <c r="BN349" s="1"/>
    </row>
    <row r="350" spans="1:6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I350" s="1"/>
      <c r="BJ350" s="1"/>
      <c r="BK350" s="1"/>
      <c r="BN350" s="1"/>
    </row>
    <row r="351" spans="1:6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I351" s="1"/>
      <c r="BJ351" s="1"/>
      <c r="BK351" s="1"/>
      <c r="BN351" s="1"/>
    </row>
    <row r="352" spans="1:6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I352" s="1"/>
      <c r="BJ352" s="1"/>
      <c r="BK352" s="1"/>
      <c r="BN352" s="1"/>
    </row>
    <row r="353" spans="1:6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I353" s="1"/>
      <c r="BJ353" s="1"/>
      <c r="BK353" s="1"/>
      <c r="BN353" s="1"/>
    </row>
    <row r="354" spans="1:6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I354" s="1"/>
      <c r="BJ354" s="1"/>
      <c r="BK354" s="1"/>
      <c r="BN354" s="1"/>
    </row>
    <row r="355" spans="1:6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I355" s="1"/>
      <c r="BJ355" s="1"/>
      <c r="BK355" s="1"/>
      <c r="BN355" s="1"/>
    </row>
    <row r="356" spans="1:6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I356" s="1"/>
      <c r="BJ356" s="1"/>
      <c r="BK356" s="1"/>
      <c r="BN356" s="1"/>
    </row>
    <row r="357" spans="1:6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I357" s="1"/>
      <c r="BJ357" s="1"/>
      <c r="BK357" s="1"/>
      <c r="BN357" s="1"/>
    </row>
    <row r="358" spans="1:6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I358" s="1"/>
      <c r="BJ358" s="1"/>
      <c r="BK358" s="1"/>
      <c r="BN358" s="1"/>
    </row>
    <row r="359" spans="1:6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I359" s="1"/>
      <c r="BJ359" s="1"/>
      <c r="BK359" s="1"/>
      <c r="BN359" s="1"/>
    </row>
    <row r="360" spans="1:6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I360" s="1"/>
      <c r="BJ360" s="1"/>
      <c r="BK360" s="1"/>
      <c r="BN360" s="1"/>
    </row>
    <row r="361" spans="1:6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I361" s="1"/>
      <c r="BJ361" s="1"/>
      <c r="BK361" s="1"/>
      <c r="BN361" s="1"/>
    </row>
    <row r="362" spans="1:6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I362" s="1"/>
      <c r="BJ362" s="1"/>
      <c r="BK362" s="1"/>
      <c r="BN362" s="1"/>
    </row>
    <row r="363" spans="1:6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I363" s="1"/>
      <c r="BJ363" s="1"/>
      <c r="BK363" s="1"/>
      <c r="BN363" s="1"/>
    </row>
    <row r="364" spans="1:6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I364" s="1"/>
      <c r="BJ364" s="1"/>
      <c r="BK364" s="1"/>
      <c r="BN364" s="1"/>
    </row>
    <row r="365" spans="1:6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I365" s="1"/>
      <c r="BJ365" s="1"/>
      <c r="BK365" s="1"/>
      <c r="BN365" s="1"/>
    </row>
    <row r="366" spans="1: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I366" s="1"/>
      <c r="BJ366" s="1"/>
      <c r="BK366" s="1"/>
      <c r="BN366" s="1"/>
    </row>
    <row r="367" spans="1:6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I367" s="1"/>
      <c r="BJ367" s="1"/>
      <c r="BK367" s="1"/>
      <c r="BN367" s="1"/>
    </row>
    <row r="368" spans="1:6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I368" s="1"/>
      <c r="BJ368" s="1"/>
      <c r="BK368" s="1"/>
      <c r="BN368" s="1"/>
    </row>
    <row r="369" spans="1:6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I369" s="1"/>
      <c r="BJ369" s="1"/>
      <c r="BK369" s="1"/>
      <c r="BN369" s="1"/>
    </row>
    <row r="370" spans="1:6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I370" s="1"/>
      <c r="BJ370" s="1"/>
      <c r="BK370" s="1"/>
      <c r="BN370" s="1"/>
    </row>
    <row r="371" spans="1:6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I371" s="1"/>
      <c r="BJ371" s="1"/>
      <c r="BK371" s="1"/>
      <c r="BN371" s="1"/>
    </row>
    <row r="372" spans="1:6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I372" s="1"/>
      <c r="BJ372" s="1"/>
      <c r="BK372" s="1"/>
      <c r="BN372" s="1"/>
    </row>
    <row r="373" spans="1:6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I373" s="1"/>
      <c r="BJ373" s="1"/>
      <c r="BK373" s="1"/>
      <c r="BN373" s="1"/>
    </row>
    <row r="374" spans="1:6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I374" s="1"/>
      <c r="BJ374" s="1"/>
      <c r="BK374" s="1"/>
      <c r="BN374" s="1"/>
    </row>
    <row r="375" spans="1:6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I375" s="1"/>
      <c r="BJ375" s="1"/>
      <c r="BK375" s="1"/>
      <c r="BN375" s="1"/>
    </row>
    <row r="376" spans="1:6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I376" s="1"/>
      <c r="BJ376" s="1"/>
      <c r="BK376" s="1"/>
      <c r="BN376" s="1"/>
    </row>
    <row r="377" spans="1:6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I377" s="1"/>
      <c r="BJ377" s="1"/>
      <c r="BK377" s="1"/>
      <c r="BN377" s="1"/>
    </row>
    <row r="378" spans="1:6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I378" s="1"/>
      <c r="BJ378" s="1"/>
      <c r="BK378" s="1"/>
      <c r="BN378" s="1"/>
    </row>
    <row r="379" spans="1:6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I379" s="1"/>
      <c r="BJ379" s="1"/>
      <c r="BK379" s="1"/>
      <c r="BN379" s="1"/>
    </row>
    <row r="380" spans="1:6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I380" s="1"/>
      <c r="BJ380" s="1"/>
      <c r="BK380" s="1"/>
      <c r="BN380" s="1"/>
    </row>
    <row r="381" spans="1:6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I381" s="1"/>
      <c r="BJ381" s="1"/>
      <c r="BK381" s="1"/>
      <c r="BN381" s="1"/>
    </row>
    <row r="382" spans="1:6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I382" s="1"/>
      <c r="BJ382" s="1"/>
      <c r="BK382" s="1"/>
      <c r="BN382" s="1"/>
    </row>
    <row r="383" spans="1:6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I383" s="1"/>
      <c r="BJ383" s="1"/>
      <c r="BK383" s="1"/>
      <c r="BN383" s="1"/>
    </row>
    <row r="384" spans="1:6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I384" s="1"/>
      <c r="BJ384" s="1"/>
      <c r="BK384" s="1"/>
      <c r="BN384" s="1"/>
    </row>
    <row r="385" spans="1:6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I385" s="1"/>
      <c r="BJ385" s="1"/>
      <c r="BK385" s="1"/>
      <c r="BN385" s="1"/>
    </row>
    <row r="386" spans="1:6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I386" s="1"/>
      <c r="BJ386" s="1"/>
      <c r="BK386" s="1"/>
      <c r="BN386" s="1"/>
    </row>
    <row r="387" spans="1:6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I387" s="1"/>
      <c r="BJ387" s="1"/>
      <c r="BK387" s="1"/>
      <c r="BN387" s="1"/>
    </row>
    <row r="388" spans="1:6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I388" s="1"/>
      <c r="BJ388" s="1"/>
      <c r="BK388" s="1"/>
      <c r="BN388" s="1"/>
    </row>
    <row r="389" spans="1:6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I389" s="1"/>
      <c r="BJ389" s="1"/>
      <c r="BK389" s="1"/>
      <c r="BN389" s="1"/>
    </row>
    <row r="390" spans="1:6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I390" s="1"/>
      <c r="BJ390" s="1"/>
      <c r="BK390" s="1"/>
      <c r="BN390" s="1"/>
    </row>
    <row r="391" spans="1:6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I391" s="1"/>
      <c r="BJ391" s="1"/>
      <c r="BK391" s="1"/>
      <c r="BN391" s="1"/>
    </row>
    <row r="392" spans="1:6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I392" s="1"/>
      <c r="BJ392" s="1"/>
      <c r="BK392" s="1"/>
      <c r="BN392" s="1"/>
    </row>
    <row r="393" spans="1:6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I393" s="1"/>
      <c r="BJ393" s="1"/>
      <c r="BK393" s="1"/>
      <c r="BN393" s="1"/>
    </row>
    <row r="394" spans="1:6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I394" s="1"/>
      <c r="BJ394" s="1"/>
      <c r="BK394" s="1"/>
      <c r="BN394" s="1"/>
    </row>
    <row r="395" spans="1:6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I395" s="1"/>
      <c r="BJ395" s="1"/>
      <c r="BK395" s="1"/>
      <c r="BN395" s="1"/>
    </row>
    <row r="396" spans="1:6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I396" s="1"/>
      <c r="BJ396" s="1"/>
      <c r="BK396" s="1"/>
      <c r="BN396" s="1"/>
    </row>
    <row r="397" spans="1:6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I397" s="1"/>
      <c r="BJ397" s="1"/>
      <c r="BK397" s="1"/>
      <c r="BN397" s="1"/>
    </row>
    <row r="398" spans="1:6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I398" s="1"/>
      <c r="BJ398" s="1"/>
      <c r="BK398" s="1"/>
      <c r="BN398" s="1"/>
    </row>
    <row r="399" spans="1:6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I399" s="1"/>
      <c r="BJ399" s="1"/>
      <c r="BK399" s="1"/>
      <c r="BN399" s="1"/>
    </row>
    <row r="400" spans="1:6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I400" s="1"/>
      <c r="BJ400" s="1"/>
      <c r="BK400" s="1"/>
      <c r="BN400" s="1"/>
    </row>
    <row r="401" spans="1:6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I401" s="1"/>
      <c r="BJ401" s="1"/>
      <c r="BK401" s="1"/>
      <c r="BN401" s="1"/>
    </row>
    <row r="402" spans="1:6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I402" s="1"/>
      <c r="BJ402" s="1"/>
      <c r="BK402" s="1"/>
      <c r="BN402" s="1"/>
    </row>
    <row r="403" spans="1:6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I403" s="1"/>
      <c r="BJ403" s="1"/>
      <c r="BK403" s="1"/>
      <c r="BN403" s="1"/>
    </row>
    <row r="404" spans="1:6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I404" s="1"/>
      <c r="BJ404" s="1"/>
      <c r="BK404" s="1"/>
      <c r="BN404" s="1"/>
    </row>
    <row r="405" spans="1:6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I405" s="1"/>
      <c r="BJ405" s="1"/>
      <c r="BK405" s="1"/>
      <c r="BN405" s="1"/>
    </row>
    <row r="406" spans="1:6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I406" s="1"/>
      <c r="BJ406" s="1"/>
      <c r="BK406" s="1"/>
      <c r="BN406" s="1"/>
    </row>
    <row r="407" spans="1:6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I407" s="1"/>
      <c r="BJ407" s="1"/>
      <c r="BK407" s="1"/>
      <c r="BN407" s="1"/>
    </row>
    <row r="408" spans="1:6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I408" s="1"/>
      <c r="BJ408" s="1"/>
      <c r="BK408" s="1"/>
      <c r="BN408" s="1"/>
    </row>
    <row r="409" spans="1:6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I409" s="1"/>
      <c r="BJ409" s="1"/>
      <c r="BK409" s="1"/>
      <c r="BN409" s="1"/>
    </row>
    <row r="410" spans="1:6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I410" s="1"/>
      <c r="BJ410" s="1"/>
      <c r="BK410" s="1"/>
      <c r="BN410" s="1"/>
    </row>
    <row r="411" spans="1:6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I411" s="1"/>
      <c r="BJ411" s="1"/>
      <c r="BK411" s="1"/>
      <c r="BN411" s="1"/>
    </row>
    <row r="412" spans="1:6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I412" s="1"/>
      <c r="BJ412" s="1"/>
      <c r="BK412" s="1"/>
      <c r="BN412" s="1"/>
    </row>
    <row r="413" spans="1:6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I413" s="1"/>
      <c r="BJ413" s="1"/>
      <c r="BK413" s="1"/>
      <c r="BN413" s="1"/>
    </row>
    <row r="414" spans="1:6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I414" s="1"/>
      <c r="BJ414" s="1"/>
      <c r="BK414" s="1"/>
      <c r="BN414" s="1"/>
    </row>
    <row r="415" spans="1:6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I415" s="1"/>
      <c r="BJ415" s="1"/>
      <c r="BK415" s="1"/>
      <c r="BN415" s="1"/>
    </row>
    <row r="416" spans="1:6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I416" s="1"/>
      <c r="BJ416" s="1"/>
      <c r="BK416" s="1"/>
      <c r="BN416" s="1"/>
    </row>
    <row r="417" spans="1:6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I417" s="1"/>
      <c r="BJ417" s="1"/>
      <c r="BK417" s="1"/>
      <c r="BN417" s="1"/>
    </row>
    <row r="418" spans="1:6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I418" s="1"/>
      <c r="BJ418" s="1"/>
      <c r="BK418" s="1"/>
      <c r="BN418" s="1"/>
    </row>
    <row r="419" spans="1:6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I419" s="1"/>
      <c r="BJ419" s="1"/>
      <c r="BK419" s="1"/>
      <c r="BN419" s="1"/>
    </row>
    <row r="420" spans="1:6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I420" s="1"/>
      <c r="BJ420" s="1"/>
      <c r="BK420" s="1"/>
      <c r="BN420" s="1"/>
    </row>
    <row r="421" spans="1:6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I421" s="1"/>
      <c r="BJ421" s="1"/>
      <c r="BK421" s="1"/>
      <c r="BN421" s="1"/>
    </row>
    <row r="422" spans="1:6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I422" s="1"/>
      <c r="BJ422" s="1"/>
      <c r="BK422" s="1"/>
      <c r="BN422" s="1"/>
    </row>
    <row r="423" spans="1:6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I423" s="1"/>
      <c r="BJ423" s="1"/>
      <c r="BK423" s="1"/>
      <c r="BN423" s="1"/>
    </row>
    <row r="424" spans="1:6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I424" s="1"/>
      <c r="BJ424" s="1"/>
      <c r="BK424" s="1"/>
      <c r="BN424" s="1"/>
    </row>
    <row r="425" spans="1:6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I425" s="1"/>
      <c r="BJ425" s="1"/>
      <c r="BK425" s="1"/>
      <c r="BN425" s="1"/>
    </row>
    <row r="426" spans="1:6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I426" s="1"/>
      <c r="BJ426" s="1"/>
      <c r="BK426" s="1"/>
      <c r="BN426" s="1"/>
    </row>
    <row r="427" spans="1:6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I427" s="1"/>
      <c r="BJ427" s="1"/>
      <c r="BK427" s="1"/>
      <c r="BN427" s="1"/>
    </row>
    <row r="428" spans="1:6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I428" s="1"/>
      <c r="BJ428" s="1"/>
      <c r="BK428" s="1"/>
      <c r="BN428" s="1"/>
    </row>
    <row r="429" spans="1:6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I429" s="1"/>
      <c r="BJ429" s="1"/>
      <c r="BK429" s="1"/>
      <c r="BN429" s="1"/>
    </row>
    <row r="430" spans="1:6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I430" s="1"/>
      <c r="BJ430" s="1"/>
      <c r="BK430" s="1"/>
      <c r="BN430" s="1"/>
    </row>
    <row r="431" spans="1:6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I431" s="1"/>
      <c r="BJ431" s="1"/>
      <c r="BK431" s="1"/>
      <c r="BN431" s="1"/>
    </row>
    <row r="432" spans="1:6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I432" s="1"/>
      <c r="BJ432" s="1"/>
      <c r="BK432" s="1"/>
      <c r="BN432" s="1"/>
    </row>
    <row r="433" spans="1:6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I433" s="1"/>
      <c r="BJ433" s="1"/>
      <c r="BK433" s="1"/>
      <c r="BN433" s="1"/>
    </row>
    <row r="434" spans="1:6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I434" s="1"/>
      <c r="BJ434" s="1"/>
      <c r="BK434" s="1"/>
      <c r="BN434" s="1"/>
    </row>
    <row r="435" spans="1:6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I435" s="1"/>
      <c r="BJ435" s="1"/>
      <c r="BK435" s="1"/>
      <c r="BN435" s="1"/>
    </row>
    <row r="436" spans="1:6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I436" s="1"/>
      <c r="BJ436" s="1"/>
      <c r="BK436" s="1"/>
      <c r="BN436" s="1"/>
    </row>
    <row r="437" spans="1:6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I437" s="1"/>
      <c r="BJ437" s="1"/>
      <c r="BK437" s="1"/>
      <c r="BN437" s="1"/>
    </row>
    <row r="438" spans="1:6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I438" s="1"/>
      <c r="BJ438" s="1"/>
      <c r="BK438" s="1"/>
      <c r="BN438" s="1"/>
    </row>
    <row r="439" spans="1:6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I439" s="1"/>
      <c r="BJ439" s="1"/>
      <c r="BK439" s="1"/>
      <c r="BN439" s="1"/>
    </row>
    <row r="440" spans="1:6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I440" s="1"/>
      <c r="BJ440" s="1"/>
      <c r="BK440" s="1"/>
      <c r="BN440" s="1"/>
    </row>
    <row r="441" spans="1:6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I441" s="1"/>
      <c r="BJ441" s="1"/>
      <c r="BK441" s="1"/>
      <c r="BN441" s="1"/>
    </row>
    <row r="442" spans="1:6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I442" s="1"/>
      <c r="BJ442" s="1"/>
      <c r="BK442" s="1"/>
      <c r="BN442" s="1"/>
    </row>
    <row r="443" spans="1:6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I443" s="1"/>
      <c r="BJ443" s="1"/>
      <c r="BK443" s="1"/>
      <c r="BN443" s="1"/>
    </row>
    <row r="444" spans="1:6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I444" s="1"/>
      <c r="BJ444" s="1"/>
      <c r="BK444" s="1"/>
      <c r="BN444" s="1"/>
    </row>
    <row r="445" spans="1:6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I445" s="1"/>
      <c r="BJ445" s="1"/>
      <c r="BK445" s="1"/>
      <c r="BN445" s="1"/>
    </row>
    <row r="446" spans="1:6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I446" s="1"/>
      <c r="BJ446" s="1"/>
      <c r="BK446" s="1"/>
      <c r="BN446" s="1"/>
    </row>
    <row r="447" spans="1:6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I447" s="1"/>
      <c r="BJ447" s="1"/>
      <c r="BK447" s="1"/>
      <c r="BN447" s="1"/>
    </row>
    <row r="448" spans="1:6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I448" s="1"/>
      <c r="BJ448" s="1"/>
      <c r="BK448" s="1"/>
      <c r="BN448" s="1"/>
    </row>
    <row r="449" spans="1:6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I449" s="1"/>
      <c r="BJ449" s="1"/>
      <c r="BK449" s="1"/>
      <c r="BN449" s="1"/>
    </row>
    <row r="450" spans="1:6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I450" s="1"/>
      <c r="BJ450" s="1"/>
      <c r="BK450" s="1"/>
      <c r="BN450" s="1"/>
    </row>
    <row r="451" spans="1:6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I451" s="1"/>
      <c r="BJ451" s="1"/>
      <c r="BK451" s="1"/>
      <c r="BN451" s="1"/>
    </row>
    <row r="452" spans="1:6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I452" s="1"/>
      <c r="BJ452" s="1"/>
      <c r="BK452" s="1"/>
      <c r="BN452" s="1"/>
    </row>
    <row r="453" spans="1:6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I453" s="1"/>
      <c r="BJ453" s="1"/>
      <c r="BK453" s="1"/>
      <c r="BN453" s="1"/>
    </row>
    <row r="454" spans="1:6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I454" s="1"/>
      <c r="BJ454" s="1"/>
      <c r="BK454" s="1"/>
      <c r="BN454" s="1"/>
    </row>
    <row r="455" spans="1:6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I455" s="1"/>
      <c r="BJ455" s="1"/>
      <c r="BK455" s="1"/>
      <c r="BN455" s="1"/>
    </row>
    <row r="456" spans="1:6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I456" s="1"/>
      <c r="BJ456" s="1"/>
      <c r="BK456" s="1"/>
      <c r="BN456" s="1"/>
    </row>
    <row r="457" spans="1:6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I457" s="1"/>
      <c r="BJ457" s="1"/>
      <c r="BK457" s="1"/>
      <c r="BN457" s="1"/>
    </row>
    <row r="458" spans="1:6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I458" s="1"/>
      <c r="BJ458" s="1"/>
      <c r="BK458" s="1"/>
      <c r="BN458" s="1"/>
    </row>
    <row r="459" spans="1:6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I459" s="1"/>
      <c r="BJ459" s="1"/>
      <c r="BK459" s="1"/>
      <c r="BN459" s="1"/>
    </row>
    <row r="460" spans="1:6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I460" s="1"/>
      <c r="BJ460" s="1"/>
      <c r="BK460" s="1"/>
      <c r="BN460" s="1"/>
    </row>
    <row r="461" spans="1:6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I461" s="1"/>
      <c r="BJ461" s="1"/>
      <c r="BK461" s="1"/>
      <c r="BN461" s="1"/>
    </row>
    <row r="462" spans="1:6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I462" s="1"/>
      <c r="BJ462" s="1"/>
      <c r="BK462" s="1"/>
      <c r="BN462" s="1"/>
    </row>
    <row r="463" spans="1:6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I463" s="1"/>
      <c r="BJ463" s="1"/>
      <c r="BK463" s="1"/>
      <c r="BN463" s="1"/>
    </row>
    <row r="464" spans="1:6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I464" s="1"/>
      <c r="BJ464" s="1"/>
      <c r="BK464" s="1"/>
      <c r="BN464" s="1"/>
    </row>
    <row r="465" spans="1:6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I465" s="1"/>
      <c r="BJ465" s="1"/>
      <c r="BK465" s="1"/>
      <c r="BN465" s="1"/>
    </row>
    <row r="466" spans="1: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I466" s="1"/>
      <c r="BJ466" s="1"/>
      <c r="BK466" s="1"/>
      <c r="BN466" s="1"/>
    </row>
    <row r="467" spans="1:6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I467" s="1"/>
      <c r="BJ467" s="1"/>
      <c r="BK467" s="1"/>
      <c r="BN467" s="1"/>
    </row>
    <row r="468" spans="1:6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I468" s="1"/>
      <c r="BJ468" s="1"/>
      <c r="BK468" s="1"/>
      <c r="BN468" s="1"/>
    </row>
    <row r="469" spans="1:6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I469" s="1"/>
      <c r="BJ469" s="1"/>
      <c r="BK469" s="1"/>
      <c r="BN469" s="1"/>
    </row>
    <row r="470" spans="1:6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I470" s="1"/>
      <c r="BJ470" s="1"/>
      <c r="BK470" s="1"/>
      <c r="BN470" s="1"/>
    </row>
    <row r="471" spans="1:6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I471" s="1"/>
      <c r="BJ471" s="1"/>
      <c r="BK471" s="1"/>
      <c r="BN471" s="1"/>
    </row>
    <row r="472" spans="1:6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I472" s="1"/>
      <c r="BJ472" s="1"/>
      <c r="BK472" s="1"/>
      <c r="BN472" s="1"/>
    </row>
    <row r="473" spans="1:6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I473" s="1"/>
      <c r="BJ473" s="1"/>
      <c r="BK473" s="1"/>
      <c r="BN473" s="1"/>
    </row>
    <row r="474" spans="1:6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I474" s="1"/>
      <c r="BJ474" s="1"/>
      <c r="BK474" s="1"/>
      <c r="BN474" s="1"/>
    </row>
    <row r="475" spans="1:6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I475" s="1"/>
      <c r="BJ475" s="1"/>
      <c r="BK475" s="1"/>
      <c r="BN475" s="1"/>
    </row>
    <row r="476" spans="1:6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I476" s="1"/>
      <c r="BJ476" s="1"/>
      <c r="BK476" s="1"/>
      <c r="BN476" s="1"/>
    </row>
    <row r="477" spans="1:6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I477" s="1"/>
      <c r="BJ477" s="1"/>
      <c r="BK477" s="1"/>
      <c r="BN477" s="1"/>
    </row>
    <row r="478" spans="1:6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I478" s="1"/>
      <c r="BJ478" s="1"/>
      <c r="BK478" s="1"/>
      <c r="BN478" s="1"/>
    </row>
    <row r="479" spans="1:6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I479" s="1"/>
      <c r="BJ479" s="1"/>
      <c r="BK479" s="1"/>
      <c r="BN479" s="1"/>
    </row>
    <row r="480" spans="1:6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I480" s="1"/>
      <c r="BJ480" s="1"/>
      <c r="BK480" s="1"/>
      <c r="BN480" s="1"/>
    </row>
    <row r="481" spans="1:6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I481" s="1"/>
      <c r="BJ481" s="1"/>
      <c r="BK481" s="1"/>
      <c r="BN481" s="1"/>
    </row>
    <row r="482" spans="1:6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I482" s="1"/>
      <c r="BJ482" s="1"/>
      <c r="BK482" s="1"/>
      <c r="BN482" s="1"/>
    </row>
    <row r="483" spans="1:6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I483" s="1"/>
      <c r="BJ483" s="1"/>
      <c r="BK483" s="1"/>
      <c r="BN483" s="1"/>
    </row>
    <row r="484" spans="1:6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I484" s="1"/>
      <c r="BJ484" s="1"/>
      <c r="BK484" s="1"/>
      <c r="BN484" s="1"/>
    </row>
    <row r="485" spans="1:6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I485" s="1"/>
      <c r="BJ485" s="1"/>
      <c r="BK485" s="1"/>
      <c r="BN485" s="1"/>
    </row>
    <row r="486" spans="1:6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I486" s="1"/>
      <c r="BJ486" s="1"/>
      <c r="BK486" s="1"/>
      <c r="BN486" s="1"/>
    </row>
    <row r="487" spans="1:6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I487" s="1"/>
      <c r="BJ487" s="1"/>
      <c r="BK487" s="1"/>
      <c r="BN487" s="1"/>
    </row>
    <row r="488" spans="1:6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I488" s="1"/>
      <c r="BJ488" s="1"/>
      <c r="BK488" s="1"/>
      <c r="BN488" s="1"/>
    </row>
    <row r="489" spans="1:6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I489" s="1"/>
      <c r="BJ489" s="1"/>
      <c r="BK489" s="1"/>
      <c r="BN489" s="1"/>
    </row>
    <row r="490" spans="1:6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I490" s="1"/>
      <c r="BJ490" s="1"/>
      <c r="BK490" s="1"/>
      <c r="BN490" s="1"/>
    </row>
    <row r="491" spans="1:6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I491" s="1"/>
      <c r="BJ491" s="1"/>
      <c r="BK491" s="1"/>
      <c r="BN491" s="1"/>
    </row>
    <row r="492" spans="1:6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I492" s="1"/>
      <c r="BJ492" s="1"/>
      <c r="BK492" s="1"/>
      <c r="BN492" s="1"/>
    </row>
    <row r="493" spans="1:6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I493" s="1"/>
      <c r="BJ493" s="1"/>
      <c r="BK493" s="1"/>
      <c r="BN493" s="1"/>
    </row>
    <row r="494" spans="1:6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I494" s="1"/>
      <c r="BJ494" s="1"/>
      <c r="BK494" s="1"/>
      <c r="BN494" s="1"/>
    </row>
    <row r="495" spans="1:6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I495" s="1"/>
      <c r="BJ495" s="1"/>
      <c r="BK495" s="1"/>
      <c r="BN495" s="1"/>
    </row>
    <row r="496" spans="1:6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I496" s="1"/>
      <c r="BJ496" s="1"/>
      <c r="BK496" s="1"/>
      <c r="BN496" s="1"/>
    </row>
    <row r="497" spans="1:6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I497" s="1"/>
      <c r="BJ497" s="1"/>
      <c r="BK497" s="1"/>
      <c r="BN497" s="1"/>
    </row>
    <row r="498" spans="1:6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I498" s="1"/>
      <c r="BJ498" s="1"/>
      <c r="BK498" s="1"/>
      <c r="BN498" s="1"/>
    </row>
    <row r="499" spans="1:6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I499" s="1"/>
      <c r="BJ499" s="1"/>
      <c r="BK499" s="1"/>
      <c r="BN499" s="1"/>
    </row>
    <row r="500" spans="1:6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I500" s="1"/>
      <c r="BJ500" s="1"/>
      <c r="BK500" s="1"/>
      <c r="BN500" s="1"/>
    </row>
    <row r="501" spans="1:6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I501" s="1"/>
      <c r="BJ501" s="1"/>
      <c r="BK501" s="1"/>
      <c r="BN501" s="1"/>
    </row>
    <row r="502" spans="1:6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I502" s="1"/>
      <c r="BJ502" s="1"/>
      <c r="BK502" s="1"/>
      <c r="BN502" s="1"/>
    </row>
    <row r="503" spans="1:6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I503" s="1"/>
      <c r="BJ503" s="1"/>
      <c r="BK503" s="1"/>
      <c r="BN503" s="1"/>
    </row>
    <row r="504" spans="1:6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I504" s="1"/>
      <c r="BJ504" s="1"/>
      <c r="BK504" s="1"/>
      <c r="BN504" s="1"/>
    </row>
    <row r="505" spans="1:6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I505" s="1"/>
      <c r="BJ505" s="1"/>
      <c r="BK505" s="1"/>
      <c r="BN505" s="1"/>
    </row>
    <row r="506" spans="1:6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I506" s="1"/>
      <c r="BJ506" s="1"/>
      <c r="BK506" s="1"/>
      <c r="BN506" s="1"/>
    </row>
    <row r="507" spans="1:6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I507" s="1"/>
      <c r="BJ507" s="1"/>
      <c r="BK507" s="1"/>
      <c r="BN507" s="1"/>
    </row>
    <row r="508" spans="1:6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I508" s="1"/>
      <c r="BJ508" s="1"/>
      <c r="BK508" s="1"/>
      <c r="BN508" s="1"/>
    </row>
    <row r="509" spans="1:6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I509" s="1"/>
      <c r="BJ509" s="1"/>
      <c r="BK509" s="1"/>
      <c r="BN509" s="1"/>
    </row>
    <row r="510" spans="1:6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I510" s="1"/>
      <c r="BJ510" s="1"/>
      <c r="BK510" s="1"/>
      <c r="BN510" s="1"/>
    </row>
    <row r="511" spans="1:6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I511" s="1"/>
      <c r="BJ511" s="1"/>
      <c r="BK511" s="1"/>
      <c r="BN511" s="1"/>
    </row>
    <row r="512" spans="1:6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I512" s="1"/>
      <c r="BJ512" s="1"/>
      <c r="BK512" s="1"/>
      <c r="BN512" s="1"/>
    </row>
    <row r="513" spans="1:6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I513" s="1"/>
      <c r="BJ513" s="1"/>
      <c r="BK513" s="1"/>
      <c r="BN513" s="1"/>
    </row>
    <row r="514" spans="1:6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I514" s="1"/>
      <c r="BJ514" s="1"/>
      <c r="BK514" s="1"/>
      <c r="BN514" s="1"/>
    </row>
    <row r="515" spans="1:6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I515" s="1"/>
      <c r="BJ515" s="1"/>
      <c r="BK515" s="1"/>
      <c r="BN515" s="1"/>
    </row>
    <row r="516" spans="1:6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I516" s="1"/>
      <c r="BJ516" s="1"/>
      <c r="BK516" s="1"/>
      <c r="BN516" s="1"/>
    </row>
    <row r="517" spans="1:6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I517" s="1"/>
      <c r="BJ517" s="1"/>
      <c r="BK517" s="1"/>
      <c r="BN517" s="1"/>
    </row>
    <row r="518" spans="1:6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I518" s="1"/>
      <c r="BJ518" s="1"/>
      <c r="BK518" s="1"/>
      <c r="BN518" s="1"/>
    </row>
    <row r="519" spans="1:6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I519" s="1"/>
      <c r="BJ519" s="1"/>
      <c r="BK519" s="1"/>
      <c r="BN519" s="1"/>
    </row>
    <row r="520" spans="1:6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I520" s="1"/>
      <c r="BJ520" s="1"/>
      <c r="BK520" s="1"/>
      <c r="BN520" s="1"/>
    </row>
    <row r="521" spans="1:6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I521" s="1"/>
      <c r="BJ521" s="1"/>
      <c r="BK521" s="1"/>
      <c r="BN521" s="1"/>
    </row>
    <row r="522" spans="1:6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I522" s="1"/>
      <c r="BJ522" s="1"/>
      <c r="BK522" s="1"/>
      <c r="BN522" s="1"/>
    </row>
    <row r="523" spans="1:6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I523" s="1"/>
      <c r="BJ523" s="1"/>
      <c r="BK523" s="1"/>
      <c r="BN523" s="1"/>
    </row>
    <row r="524" spans="1:6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I524" s="1"/>
      <c r="BJ524" s="1"/>
      <c r="BK524" s="1"/>
      <c r="BN524" s="1"/>
    </row>
    <row r="525" spans="1:6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I525" s="1"/>
      <c r="BJ525" s="1"/>
      <c r="BK525" s="1"/>
      <c r="BN525" s="1"/>
    </row>
    <row r="526" spans="1:6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I526" s="1"/>
      <c r="BJ526" s="1"/>
      <c r="BK526" s="1"/>
      <c r="BN526" s="1"/>
    </row>
    <row r="527" spans="1:6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I527" s="1"/>
      <c r="BJ527" s="1"/>
      <c r="BK527" s="1"/>
      <c r="BN527" s="1"/>
    </row>
    <row r="528" spans="1:6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I528" s="1"/>
      <c r="BJ528" s="1"/>
      <c r="BK528" s="1"/>
      <c r="BN528" s="1"/>
    </row>
    <row r="529" spans="1:6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I529" s="1"/>
      <c r="BJ529" s="1"/>
      <c r="BK529" s="1"/>
      <c r="BN529" s="1"/>
    </row>
    <row r="530" spans="1:6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I530" s="1"/>
      <c r="BJ530" s="1"/>
      <c r="BK530" s="1"/>
      <c r="BN530" s="1"/>
    </row>
    <row r="531" spans="1:6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I531" s="1"/>
      <c r="BJ531" s="1"/>
      <c r="BK531" s="1"/>
      <c r="BN531" s="1"/>
    </row>
    <row r="532" spans="1:6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I532" s="1"/>
      <c r="BJ532" s="1"/>
      <c r="BK532" s="1"/>
      <c r="BN532" s="1"/>
    </row>
    <row r="533" spans="1:6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I533" s="1"/>
      <c r="BJ533" s="1"/>
      <c r="BK533" s="1"/>
      <c r="BN533" s="1"/>
    </row>
    <row r="534" spans="1:6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I534" s="1"/>
      <c r="BJ534" s="1"/>
      <c r="BK534" s="1"/>
      <c r="BN534" s="1"/>
    </row>
    <row r="535" spans="1:6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I535" s="1"/>
      <c r="BJ535" s="1"/>
      <c r="BK535" s="1"/>
      <c r="BN535" s="1"/>
    </row>
    <row r="536" spans="1:6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I536" s="1"/>
      <c r="BJ536" s="1"/>
      <c r="BK536" s="1"/>
      <c r="BN536" s="1"/>
    </row>
    <row r="537" spans="1:6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I537" s="1"/>
      <c r="BJ537" s="1"/>
      <c r="BK537" s="1"/>
      <c r="BN537" s="1"/>
    </row>
    <row r="538" spans="1:6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I538" s="1"/>
      <c r="BJ538" s="1"/>
      <c r="BK538" s="1"/>
      <c r="BN538" s="1"/>
    </row>
    <row r="539" spans="1:6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I539" s="1"/>
      <c r="BJ539" s="1"/>
      <c r="BK539" s="1"/>
      <c r="BN539" s="1"/>
    </row>
    <row r="540" spans="1:6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I540" s="1"/>
      <c r="BJ540" s="1"/>
      <c r="BK540" s="1"/>
      <c r="BN540" s="1"/>
    </row>
    <row r="541" spans="1:6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I541" s="1"/>
      <c r="BJ541" s="1"/>
      <c r="BK541" s="1"/>
      <c r="BN541" s="1"/>
    </row>
    <row r="542" spans="1:6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I542" s="1"/>
      <c r="BJ542" s="1"/>
      <c r="BK542" s="1"/>
      <c r="BN542" s="1"/>
    </row>
    <row r="543" spans="1:6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I543" s="1"/>
      <c r="BJ543" s="1"/>
      <c r="BK543" s="1"/>
      <c r="BN543" s="1"/>
    </row>
    <row r="544" spans="1:6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I544" s="1"/>
      <c r="BJ544" s="1"/>
      <c r="BK544" s="1"/>
      <c r="BN544" s="1"/>
    </row>
    <row r="545" spans="1:6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I545" s="1"/>
      <c r="BJ545" s="1"/>
      <c r="BK545" s="1"/>
      <c r="BN545" s="1"/>
    </row>
    <row r="546" spans="1:6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I546" s="1"/>
      <c r="BJ546" s="1"/>
      <c r="BK546" s="1"/>
      <c r="BN546" s="1"/>
    </row>
    <row r="547" spans="1:6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I547" s="1"/>
      <c r="BJ547" s="1"/>
      <c r="BK547" s="1"/>
      <c r="BN547" s="1"/>
    </row>
    <row r="548" spans="1:6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I548" s="1"/>
      <c r="BJ548" s="1"/>
      <c r="BK548" s="1"/>
      <c r="BN548" s="1"/>
    </row>
    <row r="549" spans="1:6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I549" s="1"/>
      <c r="BJ549" s="1"/>
      <c r="BK549" s="1"/>
      <c r="BN549" s="1"/>
    </row>
    <row r="550" spans="1:6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I550" s="1"/>
      <c r="BJ550" s="1"/>
      <c r="BK550" s="1"/>
      <c r="BN550" s="1"/>
    </row>
    <row r="551" spans="1:6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I551" s="1"/>
      <c r="BJ551" s="1"/>
      <c r="BK551" s="1"/>
      <c r="BN551" s="1"/>
    </row>
    <row r="552" spans="1:6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I552" s="1"/>
      <c r="BJ552" s="1"/>
      <c r="BK552" s="1"/>
      <c r="BN552" s="1"/>
    </row>
    <row r="553" spans="1:6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I553" s="1"/>
      <c r="BJ553" s="1"/>
      <c r="BK553" s="1"/>
      <c r="BN553" s="1"/>
    </row>
    <row r="554" spans="1:6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I554" s="1"/>
      <c r="BJ554" s="1"/>
      <c r="BK554" s="1"/>
      <c r="BN554" s="1"/>
    </row>
    <row r="555" spans="1:6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I555" s="1"/>
      <c r="BJ555" s="1"/>
      <c r="BK555" s="1"/>
      <c r="BN555" s="1"/>
    </row>
    <row r="556" spans="1:6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I556" s="1"/>
      <c r="BJ556" s="1"/>
      <c r="BK556" s="1"/>
      <c r="BN556" s="1"/>
    </row>
    <row r="557" spans="1:6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I557" s="1"/>
      <c r="BJ557" s="1"/>
      <c r="BK557" s="1"/>
      <c r="BN557" s="1"/>
    </row>
    <row r="558" spans="1:6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I558" s="1"/>
      <c r="BJ558" s="1"/>
      <c r="BK558" s="1"/>
      <c r="BN558" s="1"/>
    </row>
    <row r="559" spans="1:6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I559" s="1"/>
      <c r="BJ559" s="1"/>
      <c r="BK559" s="1"/>
      <c r="BN559" s="1"/>
    </row>
    <row r="560" spans="1:6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I560" s="1"/>
      <c r="BJ560" s="1"/>
      <c r="BK560" s="1"/>
      <c r="BN560" s="1"/>
    </row>
    <row r="561" spans="1:6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I561" s="1"/>
      <c r="BJ561" s="1"/>
      <c r="BK561" s="1"/>
      <c r="BN561" s="1"/>
    </row>
    <row r="562" spans="1:6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I562" s="1"/>
      <c r="BJ562" s="1"/>
      <c r="BK562" s="1"/>
      <c r="BN562" s="1"/>
    </row>
    <row r="563" spans="1:6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I563" s="1"/>
      <c r="BJ563" s="1"/>
      <c r="BK563" s="1"/>
      <c r="BN563" s="1"/>
    </row>
    <row r="564" spans="1:6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I564" s="1"/>
      <c r="BJ564" s="1"/>
      <c r="BK564" s="1"/>
      <c r="BN564" s="1"/>
    </row>
    <row r="565" spans="1:6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I565" s="1"/>
      <c r="BJ565" s="1"/>
      <c r="BK565" s="1"/>
      <c r="BN565" s="1"/>
    </row>
    <row r="566" spans="1: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I566" s="1"/>
      <c r="BJ566" s="1"/>
      <c r="BK566" s="1"/>
      <c r="BN566" s="1"/>
    </row>
    <row r="567" spans="1:6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I567" s="1"/>
      <c r="BJ567" s="1"/>
      <c r="BK567" s="1"/>
      <c r="BN567" s="1"/>
    </row>
    <row r="568" spans="1:6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I568" s="1"/>
      <c r="BJ568" s="1"/>
      <c r="BK568" s="1"/>
      <c r="BN568" s="1"/>
    </row>
    <row r="569" spans="1:6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I569" s="1"/>
      <c r="BJ569" s="1"/>
      <c r="BK569" s="1"/>
      <c r="BN569" s="1"/>
    </row>
    <row r="570" spans="1:6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I570" s="1"/>
      <c r="BJ570" s="1"/>
      <c r="BK570" s="1"/>
      <c r="BN570" s="1"/>
    </row>
    <row r="571" spans="1:6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I571" s="1"/>
      <c r="BJ571" s="1"/>
      <c r="BK571" s="1"/>
      <c r="BN571" s="1"/>
    </row>
    <row r="572" spans="1:6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I572" s="1"/>
      <c r="BJ572" s="1"/>
      <c r="BK572" s="1"/>
      <c r="BN572" s="1"/>
    </row>
    <row r="573" spans="1:6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I573" s="1"/>
      <c r="BJ573" s="1"/>
      <c r="BK573" s="1"/>
      <c r="BN573" s="1"/>
    </row>
    <row r="574" spans="1:6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I574" s="1"/>
      <c r="BJ574" s="1"/>
      <c r="BK574" s="1"/>
      <c r="BN574" s="1"/>
    </row>
    <row r="575" spans="1:6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I575" s="1"/>
      <c r="BJ575" s="1"/>
      <c r="BK575" s="1"/>
      <c r="BN575" s="1"/>
    </row>
    <row r="576" spans="1:6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I576" s="1"/>
      <c r="BJ576" s="1"/>
      <c r="BK576" s="1"/>
      <c r="BN576" s="1"/>
    </row>
    <row r="577" spans="1:6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I577" s="1"/>
      <c r="BJ577" s="1"/>
      <c r="BK577" s="1"/>
      <c r="BN577" s="1"/>
    </row>
    <row r="578" spans="1:6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I578" s="1"/>
      <c r="BJ578" s="1"/>
      <c r="BK578" s="1"/>
      <c r="BN578" s="1"/>
    </row>
    <row r="579" spans="1:6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I579" s="1"/>
      <c r="BJ579" s="1"/>
      <c r="BK579" s="1"/>
      <c r="BN579" s="1"/>
    </row>
    <row r="580" spans="1:6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I580" s="1"/>
      <c r="BJ580" s="1"/>
      <c r="BK580" s="1"/>
      <c r="BN580" s="1"/>
    </row>
    <row r="581" spans="1:6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I581" s="1"/>
      <c r="BJ581" s="1"/>
      <c r="BK581" s="1"/>
      <c r="BN581" s="1"/>
    </row>
    <row r="582" spans="1:6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I582" s="1"/>
      <c r="BJ582" s="1"/>
      <c r="BK582" s="1"/>
      <c r="BN582" s="1"/>
    </row>
    <row r="583" spans="1:6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I583" s="1"/>
      <c r="BJ583" s="1"/>
      <c r="BK583" s="1"/>
      <c r="BN583" s="1"/>
    </row>
    <row r="584" spans="1:6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I584" s="1"/>
      <c r="BJ584" s="1"/>
      <c r="BK584" s="1"/>
      <c r="BN584" s="1"/>
    </row>
    <row r="585" spans="1:6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I585" s="1"/>
      <c r="BJ585" s="1"/>
      <c r="BK585" s="1"/>
      <c r="BN585" s="1"/>
    </row>
    <row r="586" spans="1:6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I586" s="1"/>
      <c r="BJ586" s="1"/>
      <c r="BK586" s="1"/>
      <c r="BN586" s="1"/>
    </row>
    <row r="587" spans="1:6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I587" s="1"/>
      <c r="BJ587" s="1"/>
      <c r="BK587" s="1"/>
      <c r="BN587" s="1"/>
    </row>
    <row r="588" spans="1:6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I588" s="1"/>
      <c r="BJ588" s="1"/>
      <c r="BK588" s="1"/>
      <c r="BN588" s="1"/>
    </row>
    <row r="589" spans="1:6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I589" s="1"/>
      <c r="BJ589" s="1"/>
      <c r="BK589" s="1"/>
      <c r="BN589" s="1"/>
    </row>
    <row r="590" spans="1:6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I590" s="1"/>
      <c r="BJ590" s="1"/>
      <c r="BK590" s="1"/>
      <c r="BN590" s="1"/>
    </row>
    <row r="591" spans="1:6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I591" s="1"/>
      <c r="BJ591" s="1"/>
      <c r="BK591" s="1"/>
      <c r="BN591" s="1"/>
    </row>
    <row r="592" spans="1:6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I592" s="1"/>
      <c r="BJ592" s="1"/>
      <c r="BK592" s="1"/>
      <c r="BN592" s="1"/>
    </row>
    <row r="593" spans="1:6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I593" s="1"/>
      <c r="BJ593" s="1"/>
      <c r="BK593" s="1"/>
      <c r="BN593" s="1"/>
    </row>
    <row r="594" spans="1:6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I594" s="1"/>
      <c r="BJ594" s="1"/>
      <c r="BK594" s="1"/>
      <c r="BN594" s="1"/>
    </row>
    <row r="595" spans="1:6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I595" s="1"/>
      <c r="BJ595" s="1"/>
      <c r="BK595" s="1"/>
      <c r="BN595" s="1"/>
    </row>
    <row r="596" spans="1:6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I596" s="1"/>
      <c r="BJ596" s="1"/>
      <c r="BK596" s="1"/>
      <c r="BN596" s="1"/>
    </row>
    <row r="597" spans="1:6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I597" s="1"/>
      <c r="BJ597" s="1"/>
      <c r="BK597" s="1"/>
      <c r="BN597" s="1"/>
    </row>
    <row r="598" spans="1:6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I598" s="1"/>
      <c r="BJ598" s="1"/>
      <c r="BK598" s="1"/>
      <c r="BN598" s="1"/>
    </row>
    <row r="599" spans="1:6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I599" s="1"/>
      <c r="BJ599" s="1"/>
      <c r="BK599" s="1"/>
      <c r="BN599" s="1"/>
    </row>
    <row r="600" spans="1:6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I600" s="1"/>
      <c r="BJ600" s="1"/>
      <c r="BK600" s="1"/>
      <c r="BN600" s="1"/>
    </row>
    <row r="601" spans="1:6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I601" s="1"/>
      <c r="BJ601" s="1"/>
      <c r="BK601" s="1"/>
      <c r="BN601" s="1"/>
    </row>
    <row r="602" spans="1:6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I602" s="1"/>
      <c r="BJ602" s="1"/>
      <c r="BK602" s="1"/>
      <c r="BN602" s="1"/>
    </row>
    <row r="603" spans="1:6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I603" s="1"/>
      <c r="BJ603" s="1"/>
      <c r="BK603" s="1"/>
      <c r="BN603" s="1"/>
    </row>
    <row r="604" spans="1:6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I604" s="1"/>
      <c r="BJ604" s="1"/>
      <c r="BK604" s="1"/>
      <c r="BN604" s="1"/>
    </row>
    <row r="605" spans="1:6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I605" s="1"/>
      <c r="BJ605" s="1"/>
      <c r="BK605" s="1"/>
      <c r="BN605" s="1"/>
    </row>
    <row r="606" spans="1:6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I606" s="1"/>
      <c r="BJ606" s="1"/>
      <c r="BK606" s="1"/>
      <c r="BN606" s="1"/>
    </row>
    <row r="607" spans="1:6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I607" s="1"/>
      <c r="BJ607" s="1"/>
      <c r="BK607" s="1"/>
      <c r="BN607" s="1"/>
    </row>
    <row r="608" spans="1:6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I608" s="1"/>
      <c r="BJ608" s="1"/>
      <c r="BK608" s="1"/>
      <c r="BN608" s="1"/>
    </row>
    <row r="609" spans="1:6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I609" s="1"/>
      <c r="BJ609" s="1"/>
      <c r="BK609" s="1"/>
      <c r="BN609" s="1"/>
    </row>
    <row r="610" spans="1:6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I610" s="1"/>
      <c r="BJ610" s="1"/>
      <c r="BK610" s="1"/>
      <c r="BN610" s="1"/>
    </row>
    <row r="611" spans="1:6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I611" s="1"/>
      <c r="BJ611" s="1"/>
      <c r="BK611" s="1"/>
      <c r="BN611" s="1"/>
    </row>
    <row r="612" spans="1:6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I612" s="1"/>
      <c r="BJ612" s="1"/>
      <c r="BK612" s="1"/>
      <c r="BN612" s="1"/>
    </row>
    <row r="613" spans="1:6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I613" s="1"/>
      <c r="BJ613" s="1"/>
      <c r="BK613" s="1"/>
      <c r="BN613" s="1"/>
    </row>
    <row r="614" spans="1:6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I614" s="1"/>
      <c r="BJ614" s="1"/>
      <c r="BK614" s="1"/>
      <c r="BN614" s="1"/>
    </row>
    <row r="615" spans="1:6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I615" s="1"/>
      <c r="BJ615" s="1"/>
      <c r="BK615" s="1"/>
      <c r="BN615" s="1"/>
    </row>
    <row r="616" spans="1:6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I616" s="1"/>
      <c r="BJ616" s="1"/>
      <c r="BK616" s="1"/>
      <c r="BN616" s="1"/>
    </row>
    <row r="617" spans="1:6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I617" s="1"/>
      <c r="BJ617" s="1"/>
      <c r="BK617" s="1"/>
      <c r="BN617" s="1"/>
    </row>
    <row r="618" spans="1:6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I618" s="1"/>
      <c r="BJ618" s="1"/>
      <c r="BK618" s="1"/>
      <c r="BN618" s="1"/>
    </row>
    <row r="619" spans="1:6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I619" s="1"/>
      <c r="BJ619" s="1"/>
      <c r="BK619" s="1"/>
      <c r="BN619" s="1"/>
    </row>
    <row r="620" spans="1:6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I620" s="1"/>
      <c r="BJ620" s="1"/>
      <c r="BK620" s="1"/>
      <c r="BN620" s="1"/>
    </row>
    <row r="621" spans="1:6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I621" s="1"/>
      <c r="BJ621" s="1"/>
      <c r="BK621" s="1"/>
      <c r="BN621" s="1"/>
    </row>
    <row r="622" spans="1:6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I622" s="1"/>
      <c r="BJ622" s="1"/>
      <c r="BK622" s="1"/>
      <c r="BN622" s="1"/>
    </row>
    <row r="623" spans="1:6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I623" s="1"/>
      <c r="BJ623" s="1"/>
      <c r="BK623" s="1"/>
      <c r="BN623" s="1"/>
    </row>
    <row r="624" spans="1:6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I624" s="1"/>
      <c r="BJ624" s="1"/>
      <c r="BK624" s="1"/>
      <c r="BN624" s="1"/>
    </row>
    <row r="625" spans="1:6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I625" s="1"/>
      <c r="BJ625" s="1"/>
      <c r="BK625" s="1"/>
      <c r="BN625" s="1"/>
    </row>
    <row r="626" spans="1:6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I626" s="1"/>
      <c r="BJ626" s="1"/>
      <c r="BK626" s="1"/>
      <c r="BN626" s="1"/>
    </row>
    <row r="627" spans="1:6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I627" s="1"/>
      <c r="BJ627" s="1"/>
      <c r="BK627" s="1"/>
      <c r="BN627" s="1"/>
    </row>
    <row r="628" spans="1:6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I628" s="1"/>
      <c r="BJ628" s="1"/>
      <c r="BK628" s="1"/>
      <c r="BN628" s="1"/>
    </row>
    <row r="629" spans="1:6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I629" s="1"/>
      <c r="BJ629" s="1"/>
      <c r="BK629" s="1"/>
      <c r="BN629" s="1"/>
    </row>
    <row r="630" spans="1:6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I630" s="1"/>
      <c r="BJ630" s="1"/>
      <c r="BK630" s="1"/>
      <c r="BN630" s="1"/>
    </row>
    <row r="631" spans="1:6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I631" s="1"/>
      <c r="BJ631" s="1"/>
      <c r="BK631" s="1"/>
      <c r="BN631" s="1"/>
    </row>
    <row r="632" spans="1:6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I632" s="1"/>
      <c r="BJ632" s="1"/>
      <c r="BK632" s="1"/>
      <c r="BN632" s="1"/>
    </row>
    <row r="633" spans="1:6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I633" s="1"/>
      <c r="BJ633" s="1"/>
      <c r="BK633" s="1"/>
      <c r="BN633" s="1"/>
    </row>
    <row r="634" spans="1:6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I634" s="1"/>
      <c r="BJ634" s="1"/>
      <c r="BK634" s="1"/>
      <c r="BN634" s="1"/>
    </row>
    <row r="635" spans="1:6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I635" s="1"/>
      <c r="BJ635" s="1"/>
      <c r="BK635" s="1"/>
      <c r="BN635" s="1"/>
    </row>
    <row r="636" spans="1:6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I636" s="1"/>
      <c r="BJ636" s="1"/>
      <c r="BK636" s="1"/>
      <c r="BN636" s="1"/>
    </row>
    <row r="637" spans="1:6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I637" s="1"/>
      <c r="BJ637" s="1"/>
      <c r="BK637" s="1"/>
      <c r="BN637" s="1"/>
    </row>
    <row r="638" spans="1:6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I638" s="1"/>
      <c r="BJ638" s="1"/>
      <c r="BK638" s="1"/>
      <c r="BN638" s="1"/>
    </row>
    <row r="639" spans="1:6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I639" s="1"/>
      <c r="BJ639" s="1"/>
      <c r="BK639" s="1"/>
      <c r="BN639" s="1"/>
    </row>
    <row r="640" spans="1:6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I640" s="1"/>
      <c r="BJ640" s="1"/>
      <c r="BK640" s="1"/>
      <c r="BN640" s="1"/>
    </row>
    <row r="641" spans="1:6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I641" s="1"/>
      <c r="BJ641" s="1"/>
      <c r="BK641" s="1"/>
      <c r="BN641" s="1"/>
    </row>
    <row r="642" spans="1:6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I642" s="1"/>
      <c r="BJ642" s="1"/>
      <c r="BK642" s="1"/>
      <c r="BN642" s="1"/>
    </row>
    <row r="643" spans="1:6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I643" s="1"/>
      <c r="BJ643" s="1"/>
      <c r="BK643" s="1"/>
      <c r="BN643" s="1"/>
    </row>
    <row r="644" spans="1:6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I644" s="1"/>
      <c r="BJ644" s="1"/>
      <c r="BK644" s="1"/>
      <c r="BN644" s="1"/>
    </row>
    <row r="645" spans="1:6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I645" s="1"/>
      <c r="BJ645" s="1"/>
      <c r="BK645" s="1"/>
      <c r="BN645" s="1"/>
    </row>
    <row r="646" spans="1:6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I646" s="1"/>
      <c r="BJ646" s="1"/>
      <c r="BK646" s="1"/>
      <c r="BN646" s="1"/>
    </row>
    <row r="647" spans="1:6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I647" s="1"/>
      <c r="BJ647" s="1"/>
      <c r="BK647" s="1"/>
      <c r="BN647" s="1"/>
    </row>
    <row r="648" spans="1:6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I648" s="1"/>
      <c r="BJ648" s="1"/>
      <c r="BK648" s="1"/>
      <c r="BN648" s="1"/>
    </row>
    <row r="649" spans="1:6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I649" s="1"/>
      <c r="BJ649" s="1"/>
      <c r="BK649" s="1"/>
      <c r="BN649" s="1"/>
    </row>
    <row r="650" spans="1:6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I650" s="1"/>
      <c r="BJ650" s="1"/>
      <c r="BK650" s="1"/>
      <c r="BN650" s="1"/>
    </row>
    <row r="651" spans="1:6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I651" s="1"/>
      <c r="BJ651" s="1"/>
      <c r="BK651" s="1"/>
      <c r="BN651" s="1"/>
    </row>
    <row r="652" spans="1:6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I652" s="1"/>
      <c r="BJ652" s="1"/>
      <c r="BK652" s="1"/>
      <c r="BN652" s="1"/>
    </row>
    <row r="653" spans="1:6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I653" s="1"/>
      <c r="BJ653" s="1"/>
      <c r="BK653" s="1"/>
      <c r="BN653" s="1"/>
    </row>
    <row r="654" spans="1:6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I654" s="1"/>
      <c r="BJ654" s="1"/>
      <c r="BK654" s="1"/>
      <c r="BN654" s="1"/>
    </row>
    <row r="655" spans="1:6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I655" s="1"/>
      <c r="BJ655" s="1"/>
      <c r="BK655" s="1"/>
      <c r="BN655" s="1"/>
    </row>
    <row r="656" spans="1:6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I656" s="1"/>
      <c r="BJ656" s="1"/>
      <c r="BK656" s="1"/>
      <c r="BN656" s="1"/>
    </row>
    <row r="657" spans="1:6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I657" s="1"/>
      <c r="BJ657" s="1"/>
      <c r="BK657" s="1"/>
      <c r="BN657" s="1"/>
    </row>
    <row r="658" spans="1:6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I658" s="1"/>
      <c r="BJ658" s="1"/>
      <c r="BK658" s="1"/>
      <c r="BN658" s="1"/>
    </row>
    <row r="659" spans="1:6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I659" s="1"/>
      <c r="BJ659" s="1"/>
      <c r="BK659" s="1"/>
      <c r="BN659" s="1"/>
    </row>
    <row r="660" spans="1:6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I660" s="1"/>
      <c r="BJ660" s="1"/>
      <c r="BK660" s="1"/>
      <c r="BN660" s="1"/>
    </row>
    <row r="661" spans="1:6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I661" s="1"/>
      <c r="BJ661" s="1"/>
      <c r="BK661" s="1"/>
      <c r="BN661" s="1"/>
    </row>
    <row r="662" spans="1:6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I662" s="1"/>
      <c r="BJ662" s="1"/>
      <c r="BK662" s="1"/>
      <c r="BN662" s="1"/>
    </row>
    <row r="663" spans="1:6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I663" s="1"/>
      <c r="BJ663" s="1"/>
      <c r="BK663" s="1"/>
      <c r="BN663" s="1"/>
    </row>
    <row r="664" spans="1:6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I664" s="1"/>
      <c r="BJ664" s="1"/>
      <c r="BK664" s="1"/>
      <c r="BN664" s="1"/>
    </row>
    <row r="665" spans="1:6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I665" s="1"/>
      <c r="BJ665" s="1"/>
      <c r="BK665" s="1"/>
      <c r="BN665" s="1"/>
    </row>
    <row r="666" spans="1: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I666" s="1"/>
      <c r="BJ666" s="1"/>
      <c r="BK666" s="1"/>
      <c r="BN666" s="1"/>
    </row>
    <row r="667" spans="1:6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I667" s="1"/>
      <c r="BJ667" s="1"/>
      <c r="BK667" s="1"/>
      <c r="BN667" s="1"/>
    </row>
    <row r="668" spans="1:6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I668" s="1"/>
      <c r="BJ668" s="1"/>
      <c r="BK668" s="1"/>
      <c r="BN668" s="1"/>
    </row>
    <row r="669" spans="1:6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I669" s="1"/>
      <c r="BJ669" s="1"/>
      <c r="BK669" s="1"/>
      <c r="BN669" s="1"/>
    </row>
    <row r="670" spans="1:6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I670" s="1"/>
      <c r="BJ670" s="1"/>
      <c r="BK670" s="1"/>
      <c r="BN670" s="1"/>
    </row>
    <row r="671" spans="1:6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I671" s="1"/>
      <c r="BJ671" s="1"/>
      <c r="BK671" s="1"/>
      <c r="BN671" s="1"/>
    </row>
    <row r="672" spans="1:6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I672" s="1"/>
      <c r="BJ672" s="1"/>
      <c r="BK672" s="1"/>
      <c r="BN672" s="1"/>
    </row>
    <row r="673" spans="1:6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I673" s="1"/>
      <c r="BJ673" s="1"/>
      <c r="BK673" s="1"/>
      <c r="BN673" s="1"/>
    </row>
    <row r="674" spans="1:6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I674" s="1"/>
      <c r="BJ674" s="1"/>
      <c r="BK674" s="1"/>
      <c r="BN674" s="1"/>
    </row>
    <row r="675" spans="1:6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I675" s="1"/>
      <c r="BJ675" s="1"/>
      <c r="BK675" s="1"/>
      <c r="BN675" s="1"/>
    </row>
    <row r="676" spans="1:6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I676" s="1"/>
      <c r="BJ676" s="1"/>
      <c r="BK676" s="1"/>
      <c r="BN676" s="1"/>
    </row>
    <row r="677" spans="1:6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I677" s="1"/>
      <c r="BJ677" s="1"/>
      <c r="BK677" s="1"/>
      <c r="BN677" s="1"/>
    </row>
    <row r="678" spans="1:6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I678" s="1"/>
      <c r="BJ678" s="1"/>
      <c r="BK678" s="1"/>
      <c r="BN678" s="1"/>
    </row>
    <row r="679" spans="1:6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I679" s="1"/>
      <c r="BJ679" s="1"/>
      <c r="BK679" s="1"/>
      <c r="BN679" s="1"/>
    </row>
    <row r="680" spans="1:6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I680" s="1"/>
      <c r="BJ680" s="1"/>
      <c r="BK680" s="1"/>
      <c r="BN680" s="1"/>
    </row>
    <row r="681" spans="1:6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I681" s="1"/>
      <c r="BJ681" s="1"/>
      <c r="BK681" s="1"/>
      <c r="BN681" s="1"/>
    </row>
    <row r="682" spans="1:6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I682" s="1"/>
      <c r="BJ682" s="1"/>
      <c r="BK682" s="1"/>
      <c r="BN682" s="1"/>
    </row>
    <row r="683" spans="1:6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I683" s="1"/>
      <c r="BJ683" s="1"/>
      <c r="BK683" s="1"/>
      <c r="BN683" s="1"/>
    </row>
    <row r="684" spans="1:6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I684" s="1"/>
      <c r="BJ684" s="1"/>
      <c r="BK684" s="1"/>
      <c r="BN684" s="1"/>
    </row>
    <row r="685" spans="1:6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I685" s="1"/>
      <c r="BJ685" s="1"/>
      <c r="BK685" s="1"/>
      <c r="BN685" s="1"/>
    </row>
    <row r="686" spans="1:6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I686" s="1"/>
      <c r="BJ686" s="1"/>
      <c r="BK686" s="1"/>
      <c r="BN686" s="1"/>
    </row>
    <row r="687" spans="1:6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I687" s="1"/>
      <c r="BJ687" s="1"/>
      <c r="BK687" s="1"/>
      <c r="BN687" s="1"/>
    </row>
    <row r="688" spans="1:6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I688" s="1"/>
      <c r="BJ688" s="1"/>
      <c r="BK688" s="1"/>
      <c r="BN688" s="1"/>
    </row>
    <row r="689" spans="1:6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I689" s="1"/>
      <c r="BJ689" s="1"/>
      <c r="BK689" s="1"/>
      <c r="BN689" s="1"/>
    </row>
    <row r="690" spans="1:6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I690" s="1"/>
      <c r="BJ690" s="1"/>
      <c r="BK690" s="1"/>
      <c r="BN690" s="1"/>
    </row>
    <row r="691" spans="1:6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I691" s="1"/>
      <c r="BJ691" s="1"/>
      <c r="BK691" s="1"/>
      <c r="BN691" s="1"/>
    </row>
    <row r="692" spans="1:6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I692" s="1"/>
      <c r="BJ692" s="1"/>
      <c r="BK692" s="1"/>
      <c r="BN692" s="1"/>
    </row>
    <row r="693" spans="1:6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I693" s="1"/>
      <c r="BJ693" s="1"/>
      <c r="BK693" s="1"/>
      <c r="BN693" s="1"/>
    </row>
    <row r="694" spans="1:6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I694" s="1"/>
      <c r="BJ694" s="1"/>
      <c r="BK694" s="1"/>
      <c r="BN694" s="1"/>
    </row>
    <row r="695" spans="1:6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I695" s="1"/>
      <c r="BJ695" s="1"/>
      <c r="BK695" s="1"/>
      <c r="BN695" s="1"/>
    </row>
    <row r="696" spans="1:6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I696" s="1"/>
      <c r="BJ696" s="1"/>
      <c r="BK696" s="1"/>
      <c r="BN696" s="1"/>
    </row>
    <row r="697" spans="1:6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I697" s="1"/>
      <c r="BJ697" s="1"/>
      <c r="BK697" s="1"/>
      <c r="BN697" s="1"/>
    </row>
    <row r="698" spans="1:6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I698" s="1"/>
      <c r="BJ698" s="1"/>
      <c r="BK698" s="1"/>
      <c r="BN698" s="1"/>
    </row>
    <row r="699" spans="1:6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I699" s="1"/>
      <c r="BJ699" s="1"/>
      <c r="BK699" s="1"/>
      <c r="BN699" s="1"/>
    </row>
    <row r="700" spans="1:6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I700" s="1"/>
      <c r="BJ700" s="1"/>
      <c r="BK700" s="1"/>
      <c r="BN700" s="1"/>
    </row>
    <row r="701" spans="1:6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I701" s="1"/>
      <c r="BJ701" s="1"/>
      <c r="BK701" s="1"/>
      <c r="BN701" s="1"/>
    </row>
    <row r="702" spans="1:6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I702" s="1"/>
      <c r="BJ702" s="1"/>
      <c r="BK702" s="1"/>
      <c r="BN702" s="1"/>
    </row>
    <row r="703" spans="1:6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I703" s="1"/>
      <c r="BJ703" s="1"/>
      <c r="BK703" s="1"/>
      <c r="BN703" s="1"/>
    </row>
    <row r="704" spans="1:6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I704" s="1"/>
      <c r="BJ704" s="1"/>
      <c r="BK704" s="1"/>
      <c r="BN704" s="1"/>
    </row>
    <row r="705" spans="1:6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I705" s="1"/>
      <c r="BJ705" s="1"/>
      <c r="BK705" s="1"/>
      <c r="BN705" s="1"/>
    </row>
    <row r="706" spans="1:6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I706" s="1"/>
      <c r="BJ706" s="1"/>
      <c r="BK706" s="1"/>
      <c r="BN706" s="1"/>
    </row>
    <row r="707" spans="1:6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I707" s="1"/>
      <c r="BJ707" s="1"/>
      <c r="BK707" s="1"/>
      <c r="BN707" s="1"/>
    </row>
    <row r="708" spans="1:6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I708" s="1"/>
      <c r="BJ708" s="1"/>
      <c r="BK708" s="1"/>
      <c r="BN708" s="1"/>
    </row>
    <row r="709" spans="1:6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I709" s="1"/>
      <c r="BJ709" s="1"/>
      <c r="BK709" s="1"/>
      <c r="BN709" s="1"/>
    </row>
    <row r="710" spans="1:6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I710" s="1"/>
      <c r="BJ710" s="1"/>
      <c r="BK710" s="1"/>
      <c r="BN710" s="1"/>
    </row>
    <row r="711" spans="1:6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I711" s="1"/>
      <c r="BJ711" s="1"/>
      <c r="BK711" s="1"/>
      <c r="BN711" s="1"/>
    </row>
    <row r="712" spans="1:6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I712" s="1"/>
      <c r="BJ712" s="1"/>
      <c r="BK712" s="1"/>
      <c r="BN712" s="1"/>
    </row>
    <row r="713" spans="1:6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I713" s="1"/>
      <c r="BJ713" s="1"/>
      <c r="BK713" s="1"/>
      <c r="BN713" s="1"/>
    </row>
    <row r="714" spans="1:6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I714" s="1"/>
      <c r="BJ714" s="1"/>
      <c r="BK714" s="1"/>
      <c r="BN714" s="1"/>
    </row>
    <row r="715" spans="1:6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I715" s="1"/>
      <c r="BJ715" s="1"/>
      <c r="BK715" s="1"/>
      <c r="BN715" s="1"/>
    </row>
    <row r="716" spans="1:6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I716" s="1"/>
      <c r="BJ716" s="1"/>
      <c r="BK716" s="1"/>
      <c r="BN716" s="1"/>
    </row>
    <row r="717" spans="1:6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I717" s="1"/>
      <c r="BJ717" s="1"/>
      <c r="BK717" s="1"/>
      <c r="BN717" s="1"/>
    </row>
    <row r="718" spans="1:6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I718" s="1"/>
      <c r="BJ718" s="1"/>
      <c r="BK718" s="1"/>
      <c r="BN718" s="1"/>
    </row>
    <row r="719" spans="1:6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I719" s="1"/>
      <c r="BJ719" s="1"/>
      <c r="BK719" s="1"/>
      <c r="BN719" s="1"/>
    </row>
    <row r="720" spans="1:6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I720" s="1"/>
      <c r="BJ720" s="1"/>
      <c r="BK720" s="1"/>
      <c r="BN720" s="1"/>
    </row>
    <row r="721" spans="1:6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I721" s="1"/>
      <c r="BJ721" s="1"/>
      <c r="BK721" s="1"/>
      <c r="BN721" s="1"/>
    </row>
    <row r="722" spans="1:6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I722" s="1"/>
      <c r="BJ722" s="1"/>
      <c r="BK722" s="1"/>
      <c r="BN722" s="1"/>
    </row>
    <row r="723" spans="1:6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I723" s="1"/>
      <c r="BJ723" s="1"/>
      <c r="BK723" s="1"/>
      <c r="BN723" s="1"/>
    </row>
    <row r="724" spans="1:6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I724" s="1"/>
      <c r="BJ724" s="1"/>
      <c r="BK724" s="1"/>
      <c r="BN724" s="1"/>
    </row>
    <row r="725" spans="1:6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I725" s="1"/>
      <c r="BJ725" s="1"/>
      <c r="BK725" s="1"/>
      <c r="BN725" s="1"/>
    </row>
    <row r="726" spans="1:6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I726" s="1"/>
      <c r="BJ726" s="1"/>
      <c r="BK726" s="1"/>
      <c r="BN726" s="1"/>
    </row>
    <row r="727" spans="1:6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I727" s="1"/>
      <c r="BJ727" s="1"/>
      <c r="BK727" s="1"/>
      <c r="BN727" s="1"/>
    </row>
    <row r="728" spans="1:6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I728" s="1"/>
      <c r="BJ728" s="1"/>
      <c r="BK728" s="1"/>
      <c r="BN728" s="1"/>
    </row>
    <row r="729" spans="1:6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I729" s="1"/>
      <c r="BJ729" s="1"/>
      <c r="BK729" s="1"/>
      <c r="BN729" s="1"/>
    </row>
    <row r="730" spans="1:6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I730" s="1"/>
      <c r="BJ730" s="1"/>
      <c r="BK730" s="1"/>
      <c r="BN730" s="1"/>
    </row>
    <row r="731" spans="1:6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I731" s="1"/>
      <c r="BJ731" s="1"/>
      <c r="BK731" s="1"/>
      <c r="BN731" s="1"/>
    </row>
    <row r="732" spans="1:6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I732" s="1"/>
      <c r="BJ732" s="1"/>
      <c r="BK732" s="1"/>
      <c r="BN732" s="1"/>
    </row>
    <row r="733" spans="1:6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I733" s="1"/>
      <c r="BJ733" s="1"/>
      <c r="BK733" s="1"/>
      <c r="BN733" s="1"/>
    </row>
    <row r="734" spans="1:6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I734" s="1"/>
      <c r="BJ734" s="1"/>
      <c r="BK734" s="1"/>
      <c r="BN734" s="1"/>
    </row>
    <row r="735" spans="1:6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I735" s="1"/>
      <c r="BJ735" s="1"/>
      <c r="BK735" s="1"/>
      <c r="BN735" s="1"/>
    </row>
    <row r="736" spans="1:6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I736" s="1"/>
      <c r="BJ736" s="1"/>
      <c r="BK736" s="1"/>
      <c r="BN736" s="1"/>
    </row>
    <row r="737" spans="1:6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I737" s="1"/>
      <c r="BJ737" s="1"/>
      <c r="BK737" s="1"/>
      <c r="BN737" s="1"/>
    </row>
    <row r="738" spans="1:6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I738" s="1"/>
      <c r="BJ738" s="1"/>
      <c r="BK738" s="1"/>
      <c r="BN738" s="1"/>
    </row>
    <row r="739" spans="1:6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I739" s="1"/>
      <c r="BJ739" s="1"/>
      <c r="BK739" s="1"/>
      <c r="BN739" s="1"/>
    </row>
    <row r="740" spans="1:6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I740" s="1"/>
      <c r="BJ740" s="1"/>
      <c r="BK740" s="1"/>
      <c r="BN740" s="1"/>
    </row>
    <row r="741" spans="1:6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I741" s="1"/>
      <c r="BJ741" s="1"/>
      <c r="BK741" s="1"/>
      <c r="BN741" s="1"/>
    </row>
    <row r="742" spans="1:6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I742" s="1"/>
      <c r="BJ742" s="1"/>
      <c r="BK742" s="1"/>
      <c r="BN742" s="1"/>
    </row>
    <row r="743" spans="1:6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I743" s="1"/>
      <c r="BJ743" s="1"/>
      <c r="BK743" s="1"/>
      <c r="BN743" s="1"/>
    </row>
    <row r="744" spans="1:6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I744" s="1"/>
      <c r="BJ744" s="1"/>
      <c r="BK744" s="1"/>
      <c r="BN744" s="1"/>
    </row>
    <row r="745" spans="1:6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I745" s="1"/>
      <c r="BJ745" s="1"/>
      <c r="BK745" s="1"/>
      <c r="BN745" s="1"/>
    </row>
    <row r="746" spans="1:6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I746" s="1"/>
      <c r="BJ746" s="1"/>
      <c r="BK746" s="1"/>
      <c r="BN746" s="1"/>
    </row>
    <row r="747" spans="1:6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I747" s="1"/>
      <c r="BJ747" s="1"/>
      <c r="BK747" s="1"/>
      <c r="BN747" s="1"/>
    </row>
    <row r="748" spans="1:6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I748" s="1"/>
      <c r="BJ748" s="1"/>
      <c r="BK748" s="1"/>
      <c r="BN748" s="1"/>
    </row>
    <row r="749" spans="1:6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I749" s="1"/>
      <c r="BJ749" s="1"/>
      <c r="BK749" s="1"/>
      <c r="BN749" s="1"/>
    </row>
    <row r="750" spans="1:6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I750" s="1"/>
      <c r="BJ750" s="1"/>
      <c r="BK750" s="1"/>
      <c r="BN750" s="1"/>
    </row>
    <row r="751" spans="1:6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I751" s="1"/>
      <c r="BJ751" s="1"/>
      <c r="BK751" s="1"/>
      <c r="BN751" s="1"/>
    </row>
    <row r="752" spans="1:6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I752" s="1"/>
      <c r="BJ752" s="1"/>
      <c r="BK752" s="1"/>
      <c r="BN752" s="1"/>
    </row>
    <row r="753" spans="1:6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I753" s="1"/>
      <c r="BJ753" s="1"/>
      <c r="BK753" s="1"/>
      <c r="BN753" s="1"/>
    </row>
    <row r="754" spans="1:6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I754" s="1"/>
      <c r="BJ754" s="1"/>
      <c r="BK754" s="1"/>
      <c r="BN754" s="1"/>
    </row>
    <row r="755" spans="1:6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I755" s="1"/>
      <c r="BJ755" s="1"/>
      <c r="BK755" s="1"/>
      <c r="BN755" s="1"/>
    </row>
    <row r="756" spans="1:6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I756" s="1"/>
      <c r="BJ756" s="1"/>
      <c r="BK756" s="1"/>
      <c r="BN756" s="1"/>
    </row>
    <row r="757" spans="1:6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I757" s="1"/>
      <c r="BJ757" s="1"/>
      <c r="BK757" s="1"/>
      <c r="BN757" s="1"/>
    </row>
    <row r="758" spans="1:6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I758" s="1"/>
      <c r="BJ758" s="1"/>
      <c r="BK758" s="1"/>
      <c r="BN758" s="1"/>
    </row>
    <row r="759" spans="1:6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I759" s="1"/>
      <c r="BJ759" s="1"/>
      <c r="BK759" s="1"/>
      <c r="BN759" s="1"/>
    </row>
    <row r="760" spans="1:6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I760" s="1"/>
      <c r="BJ760" s="1"/>
      <c r="BK760" s="1"/>
      <c r="BN760" s="1"/>
    </row>
    <row r="761" spans="1:6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I761" s="1"/>
      <c r="BJ761" s="1"/>
      <c r="BK761" s="1"/>
      <c r="BN761" s="1"/>
    </row>
    <row r="762" spans="1:6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I762" s="1"/>
      <c r="BJ762" s="1"/>
      <c r="BK762" s="1"/>
      <c r="BN762" s="1"/>
    </row>
    <row r="763" spans="1:6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I763" s="1"/>
      <c r="BJ763" s="1"/>
      <c r="BK763" s="1"/>
      <c r="BN763" s="1"/>
    </row>
    <row r="764" spans="1:6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I764" s="1"/>
      <c r="BJ764" s="1"/>
      <c r="BK764" s="1"/>
      <c r="BN764" s="1"/>
    </row>
    <row r="765" spans="1:6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I765" s="1"/>
      <c r="BJ765" s="1"/>
      <c r="BK765" s="1"/>
      <c r="BN765" s="1"/>
    </row>
    <row r="766" spans="1: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I766" s="1"/>
      <c r="BJ766" s="1"/>
      <c r="BK766" s="1"/>
      <c r="BN766" s="1"/>
    </row>
    <row r="767" spans="1:6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I767" s="1"/>
      <c r="BJ767" s="1"/>
      <c r="BK767" s="1"/>
      <c r="BN767" s="1"/>
    </row>
    <row r="768" spans="1:6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I768" s="1"/>
      <c r="BJ768" s="1"/>
      <c r="BK768" s="1"/>
      <c r="BN768" s="1"/>
    </row>
    <row r="769" spans="1:6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I769" s="1"/>
      <c r="BJ769" s="1"/>
      <c r="BK769" s="1"/>
      <c r="BN769" s="1"/>
    </row>
    <row r="770" spans="1:6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I770" s="1"/>
      <c r="BJ770" s="1"/>
      <c r="BK770" s="1"/>
      <c r="BN770" s="1"/>
    </row>
    <row r="771" spans="1:6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I771" s="1"/>
      <c r="BJ771" s="1"/>
      <c r="BK771" s="1"/>
      <c r="BN771" s="1"/>
    </row>
    <row r="772" spans="1:6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I772" s="1"/>
      <c r="BJ772" s="1"/>
      <c r="BK772" s="1"/>
      <c r="BN772" s="1"/>
    </row>
    <row r="773" spans="1:6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I773" s="1"/>
      <c r="BJ773" s="1"/>
      <c r="BK773" s="1"/>
      <c r="BN773" s="1"/>
    </row>
    <row r="774" spans="1:6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I774" s="1"/>
      <c r="BJ774" s="1"/>
      <c r="BK774" s="1"/>
      <c r="BN774" s="1"/>
    </row>
    <row r="775" spans="1:6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I775" s="1"/>
      <c r="BJ775" s="1"/>
      <c r="BK775" s="1"/>
      <c r="BN775" s="1"/>
    </row>
    <row r="776" spans="1:6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I776" s="1"/>
      <c r="BJ776" s="1"/>
      <c r="BK776" s="1"/>
      <c r="BN776" s="1"/>
    </row>
    <row r="777" spans="1:6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I777" s="1"/>
      <c r="BJ777" s="1"/>
      <c r="BK777" s="1"/>
      <c r="BN777" s="1"/>
    </row>
    <row r="778" spans="1:6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I778" s="1"/>
      <c r="BJ778" s="1"/>
      <c r="BK778" s="1"/>
      <c r="BN778" s="1"/>
    </row>
    <row r="779" spans="1:6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I779" s="1"/>
      <c r="BJ779" s="1"/>
      <c r="BK779" s="1"/>
      <c r="BN779" s="1"/>
    </row>
    <row r="780" spans="1:6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I780" s="1"/>
      <c r="BJ780" s="1"/>
      <c r="BK780" s="1"/>
      <c r="BN780" s="1"/>
    </row>
    <row r="781" spans="1:6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I781" s="1"/>
      <c r="BJ781" s="1"/>
      <c r="BK781" s="1"/>
      <c r="BN781" s="1"/>
    </row>
    <row r="782" spans="1:6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I782" s="1"/>
      <c r="BJ782" s="1"/>
      <c r="BK782" s="1"/>
      <c r="BN782" s="1"/>
    </row>
    <row r="783" spans="1:6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I783" s="1"/>
      <c r="BJ783" s="1"/>
      <c r="BK783" s="1"/>
      <c r="BN783" s="1"/>
    </row>
    <row r="784" spans="1:6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I784" s="1"/>
      <c r="BJ784" s="1"/>
      <c r="BK784" s="1"/>
      <c r="BN784" s="1"/>
    </row>
    <row r="785" spans="1:6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I785" s="1"/>
      <c r="BJ785" s="1"/>
      <c r="BK785" s="1"/>
      <c r="BN785" s="1"/>
    </row>
    <row r="786" spans="1:6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I786" s="1"/>
      <c r="BJ786" s="1"/>
      <c r="BK786" s="1"/>
      <c r="BN786" s="1"/>
    </row>
    <row r="787" spans="1:6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I787" s="1"/>
      <c r="BJ787" s="1"/>
      <c r="BK787" s="1"/>
      <c r="BN787" s="1"/>
    </row>
    <row r="788" spans="1:6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I788" s="1"/>
      <c r="BJ788" s="1"/>
      <c r="BK788" s="1"/>
      <c r="BN788" s="1"/>
    </row>
    <row r="789" spans="1:6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I789" s="1"/>
      <c r="BJ789" s="1"/>
      <c r="BK789" s="1"/>
      <c r="BN789" s="1"/>
    </row>
    <row r="790" spans="1:6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I790" s="1"/>
      <c r="BJ790" s="1"/>
      <c r="BK790" s="1"/>
      <c r="BN790" s="1"/>
    </row>
    <row r="791" spans="1:6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I791" s="1"/>
      <c r="BJ791" s="1"/>
      <c r="BK791" s="1"/>
      <c r="BN791" s="1"/>
    </row>
    <row r="792" spans="1:6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I792" s="1"/>
      <c r="BJ792" s="1"/>
      <c r="BK792" s="1"/>
      <c r="BN792" s="1"/>
    </row>
    <row r="793" spans="1:6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I793" s="1"/>
      <c r="BJ793" s="1"/>
      <c r="BK793" s="1"/>
      <c r="BN793" s="1"/>
    </row>
    <row r="794" spans="1:6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I794" s="1"/>
      <c r="BJ794" s="1"/>
      <c r="BK794" s="1"/>
      <c r="BN794" s="1"/>
    </row>
    <row r="795" spans="1:6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I795" s="1"/>
      <c r="BJ795" s="1"/>
      <c r="BK795" s="1"/>
      <c r="BN795" s="1"/>
    </row>
    <row r="796" spans="1:6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I796" s="1"/>
      <c r="BJ796" s="1"/>
      <c r="BK796" s="1"/>
      <c r="BN796" s="1"/>
    </row>
    <row r="797" spans="1:6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I797" s="1"/>
      <c r="BJ797" s="1"/>
      <c r="BK797" s="1"/>
      <c r="BN797" s="1"/>
    </row>
    <row r="798" spans="1:6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I798" s="1"/>
      <c r="BJ798" s="1"/>
      <c r="BK798" s="1"/>
      <c r="BN798" s="1"/>
    </row>
    <row r="799" spans="1:6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I799" s="1"/>
      <c r="BJ799" s="1"/>
      <c r="BK799" s="1"/>
      <c r="BN799" s="1"/>
    </row>
    <row r="800" spans="1:6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I800" s="1"/>
      <c r="BJ800" s="1"/>
      <c r="BK800" s="1"/>
      <c r="BN800" s="1"/>
    </row>
    <row r="801" spans="1:6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I801" s="1"/>
      <c r="BJ801" s="1"/>
      <c r="BK801" s="1"/>
      <c r="BN801" s="1"/>
    </row>
    <row r="802" spans="1:6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I802" s="1"/>
      <c r="BJ802" s="1"/>
      <c r="BK802" s="1"/>
      <c r="BN802" s="1"/>
    </row>
    <row r="803" spans="1:6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I803" s="1"/>
      <c r="BJ803" s="1"/>
      <c r="BK803" s="1"/>
      <c r="BN803" s="1"/>
    </row>
    <row r="804" spans="1:6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I804" s="1"/>
      <c r="BJ804" s="1"/>
      <c r="BK804" s="1"/>
      <c r="BN804" s="1"/>
    </row>
    <row r="805" spans="1:6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I805" s="1"/>
      <c r="BJ805" s="1"/>
      <c r="BK805" s="1"/>
      <c r="BN805" s="1"/>
    </row>
    <row r="806" spans="1:6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I806" s="1"/>
      <c r="BJ806" s="1"/>
      <c r="BK806" s="1"/>
      <c r="BN806" s="1"/>
    </row>
    <row r="807" spans="1:6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I807" s="1"/>
      <c r="BJ807" s="1"/>
      <c r="BK807" s="1"/>
      <c r="BN807" s="1"/>
    </row>
    <row r="808" spans="1:6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I808" s="1"/>
      <c r="BJ808" s="1"/>
      <c r="BK808" s="1"/>
      <c r="BN808" s="1"/>
    </row>
    <row r="809" spans="1:6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I809" s="1"/>
      <c r="BJ809" s="1"/>
      <c r="BK809" s="1"/>
      <c r="BN809" s="1"/>
    </row>
    <row r="810" spans="1:6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I810" s="1"/>
      <c r="BJ810" s="1"/>
      <c r="BK810" s="1"/>
      <c r="BN810" s="1"/>
    </row>
    <row r="811" spans="1:6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I811" s="1"/>
      <c r="BJ811" s="1"/>
      <c r="BK811" s="1"/>
      <c r="BN811" s="1"/>
    </row>
    <row r="812" spans="1:6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I812" s="1"/>
      <c r="BJ812" s="1"/>
      <c r="BK812" s="1"/>
      <c r="BN812" s="1"/>
    </row>
    <row r="813" spans="1:6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I813" s="1"/>
      <c r="BJ813" s="1"/>
      <c r="BK813" s="1"/>
      <c r="BN813" s="1"/>
    </row>
    <row r="814" spans="1:6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I814" s="1"/>
      <c r="BJ814" s="1"/>
      <c r="BK814" s="1"/>
      <c r="BN814" s="1"/>
    </row>
    <row r="815" spans="1:6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I815" s="1"/>
      <c r="BJ815" s="1"/>
      <c r="BK815" s="1"/>
      <c r="BN815" s="1"/>
    </row>
    <row r="816" spans="1:6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I816" s="1"/>
      <c r="BJ816" s="1"/>
      <c r="BK816" s="1"/>
      <c r="BN816" s="1"/>
    </row>
    <row r="817" spans="1:6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I817" s="1"/>
      <c r="BJ817" s="1"/>
      <c r="BK817" s="1"/>
      <c r="BN817" s="1"/>
    </row>
    <row r="818" spans="1:6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I818" s="1"/>
      <c r="BJ818" s="1"/>
      <c r="BK818" s="1"/>
      <c r="BN818" s="1"/>
    </row>
    <row r="819" spans="1:6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I819" s="1"/>
      <c r="BJ819" s="1"/>
      <c r="BK819" s="1"/>
      <c r="BN819" s="1"/>
    </row>
    <row r="820" spans="1:6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I820" s="1"/>
      <c r="BJ820" s="1"/>
      <c r="BK820" s="1"/>
      <c r="BN820" s="1"/>
    </row>
    <row r="821" spans="1:6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I821" s="1"/>
      <c r="BJ821" s="1"/>
      <c r="BK821" s="1"/>
      <c r="BN821" s="1"/>
    </row>
    <row r="822" spans="1:6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I822" s="1"/>
      <c r="BJ822" s="1"/>
      <c r="BK822" s="1"/>
      <c r="BN822" s="1"/>
    </row>
    <row r="823" spans="1:6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I823" s="1"/>
      <c r="BJ823" s="1"/>
      <c r="BK823" s="1"/>
      <c r="BN823" s="1"/>
    </row>
    <row r="824" spans="1:6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I824" s="1"/>
      <c r="BJ824" s="1"/>
      <c r="BK824" s="1"/>
      <c r="BN824" s="1"/>
    </row>
    <row r="825" spans="1:6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I825" s="1"/>
      <c r="BJ825" s="1"/>
      <c r="BK825" s="1"/>
      <c r="BN825" s="1"/>
    </row>
    <row r="826" spans="1:6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I826" s="1"/>
      <c r="BJ826" s="1"/>
      <c r="BK826" s="1"/>
      <c r="BN826" s="1"/>
    </row>
    <row r="827" spans="1:6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I827" s="1"/>
      <c r="BJ827" s="1"/>
      <c r="BK827" s="1"/>
      <c r="BN827" s="1"/>
    </row>
    <row r="828" spans="1:6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I828" s="1"/>
      <c r="BJ828" s="1"/>
      <c r="BK828" s="1"/>
      <c r="BN828" s="1"/>
    </row>
    <row r="829" spans="1:6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I829" s="1"/>
      <c r="BJ829" s="1"/>
      <c r="BK829" s="1"/>
      <c r="BN829" s="1"/>
    </row>
    <row r="830" spans="1:6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I830" s="1"/>
      <c r="BJ830" s="1"/>
      <c r="BK830" s="1"/>
      <c r="BN830" s="1"/>
    </row>
    <row r="831" spans="1:6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I831" s="1"/>
      <c r="BJ831" s="1"/>
      <c r="BK831" s="1"/>
      <c r="BN831" s="1"/>
    </row>
    <row r="832" spans="1:6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I832" s="1"/>
      <c r="BJ832" s="1"/>
      <c r="BK832" s="1"/>
      <c r="BN832" s="1"/>
    </row>
    <row r="833" spans="1:6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I833" s="1"/>
      <c r="BJ833" s="1"/>
      <c r="BK833" s="1"/>
      <c r="BN833" s="1"/>
    </row>
    <row r="834" spans="1:6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I834" s="1"/>
      <c r="BJ834" s="1"/>
      <c r="BK834" s="1"/>
      <c r="BN834" s="1"/>
    </row>
    <row r="835" spans="1:6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I835" s="1"/>
      <c r="BJ835" s="1"/>
      <c r="BK835" s="1"/>
      <c r="BN835" s="1"/>
    </row>
    <row r="836" spans="1:6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I836" s="1"/>
      <c r="BJ836" s="1"/>
      <c r="BK836" s="1"/>
      <c r="BN836" s="1"/>
    </row>
    <row r="837" spans="1:6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I837" s="1"/>
      <c r="BJ837" s="1"/>
      <c r="BK837" s="1"/>
      <c r="BN837" s="1"/>
    </row>
    <row r="838" spans="1:6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I838" s="1"/>
      <c r="BJ838" s="1"/>
      <c r="BK838" s="1"/>
      <c r="BN838" s="1"/>
    </row>
    <row r="839" spans="1:6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I839" s="1"/>
      <c r="BJ839" s="1"/>
      <c r="BK839" s="1"/>
      <c r="BN839" s="1"/>
    </row>
    <row r="840" spans="1:6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I840" s="1"/>
      <c r="BJ840" s="1"/>
      <c r="BK840" s="1"/>
      <c r="BN840" s="1"/>
    </row>
    <row r="841" spans="1:6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I841" s="1"/>
      <c r="BJ841" s="1"/>
      <c r="BK841" s="1"/>
      <c r="BN841" s="1"/>
    </row>
    <row r="842" spans="1:6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I842" s="1"/>
      <c r="BJ842" s="1"/>
      <c r="BK842" s="1"/>
      <c r="BN842" s="1"/>
    </row>
    <row r="843" spans="1:6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I843" s="1"/>
      <c r="BJ843" s="1"/>
      <c r="BK843" s="1"/>
      <c r="BN843" s="1"/>
    </row>
    <row r="844" spans="1:6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I844" s="1"/>
      <c r="BJ844" s="1"/>
      <c r="BK844" s="1"/>
      <c r="BN844" s="1"/>
    </row>
    <row r="845" spans="1:6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I845" s="1"/>
      <c r="BJ845" s="1"/>
      <c r="BK845" s="1"/>
      <c r="BN845" s="1"/>
    </row>
    <row r="846" spans="1:6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I846" s="1"/>
      <c r="BJ846" s="1"/>
      <c r="BK846" s="1"/>
      <c r="BN846" s="1"/>
    </row>
    <row r="847" spans="1:6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I847" s="1"/>
      <c r="BJ847" s="1"/>
      <c r="BK847" s="1"/>
      <c r="BN847" s="1"/>
    </row>
    <row r="848" spans="1:6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I848" s="1"/>
      <c r="BJ848" s="1"/>
      <c r="BK848" s="1"/>
      <c r="BN848" s="1"/>
    </row>
    <row r="849" spans="1:6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I849" s="1"/>
      <c r="BJ849" s="1"/>
      <c r="BK849" s="1"/>
      <c r="BN849" s="1"/>
    </row>
    <row r="850" spans="1:6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I850" s="1"/>
      <c r="BJ850" s="1"/>
      <c r="BK850" s="1"/>
      <c r="BN850" s="1"/>
    </row>
    <row r="851" spans="1:6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I851" s="1"/>
      <c r="BJ851" s="1"/>
      <c r="BK851" s="1"/>
      <c r="BN851" s="1"/>
    </row>
    <row r="852" spans="1:6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I852" s="1"/>
      <c r="BJ852" s="1"/>
      <c r="BK852" s="1"/>
      <c r="BN852" s="1"/>
    </row>
    <row r="853" spans="1:6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I853" s="1"/>
      <c r="BJ853" s="1"/>
      <c r="BK853" s="1"/>
      <c r="BN853" s="1"/>
    </row>
    <row r="854" spans="1:6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I854" s="1"/>
      <c r="BJ854" s="1"/>
      <c r="BK854" s="1"/>
      <c r="BN854" s="1"/>
    </row>
    <row r="855" spans="1:6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I855" s="1"/>
      <c r="BJ855" s="1"/>
      <c r="BK855" s="1"/>
      <c r="BN855" s="1"/>
    </row>
    <row r="856" spans="1:6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I856" s="1"/>
      <c r="BJ856" s="1"/>
      <c r="BK856" s="1"/>
      <c r="BN856" s="1"/>
    </row>
    <row r="857" spans="1:6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I857" s="1"/>
      <c r="BJ857" s="1"/>
      <c r="BK857" s="1"/>
      <c r="BN857" s="1"/>
    </row>
    <row r="858" spans="1:6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I858" s="1"/>
      <c r="BJ858" s="1"/>
      <c r="BK858" s="1"/>
      <c r="BN858" s="1"/>
    </row>
    <row r="859" spans="1:6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I859" s="1"/>
      <c r="BJ859" s="1"/>
      <c r="BK859" s="1"/>
      <c r="BN859" s="1"/>
    </row>
    <row r="860" spans="1:6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I860" s="1"/>
      <c r="BJ860" s="1"/>
      <c r="BK860" s="1"/>
      <c r="BN860" s="1"/>
    </row>
    <row r="861" spans="1:6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I861" s="1"/>
      <c r="BJ861" s="1"/>
      <c r="BK861" s="1"/>
      <c r="BN861" s="1"/>
    </row>
    <row r="862" spans="1:6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I862" s="1"/>
      <c r="BJ862" s="1"/>
      <c r="BK862" s="1"/>
      <c r="BN862" s="1"/>
    </row>
    <row r="863" spans="1:6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I863" s="1"/>
      <c r="BJ863" s="1"/>
      <c r="BK863" s="1"/>
      <c r="BN863" s="1"/>
    </row>
    <row r="864" spans="1:6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I864" s="1"/>
      <c r="BJ864" s="1"/>
      <c r="BK864" s="1"/>
      <c r="BN864" s="1"/>
    </row>
    <row r="865" spans="1:6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I865" s="1"/>
      <c r="BJ865" s="1"/>
      <c r="BK865" s="1"/>
      <c r="BN865" s="1"/>
    </row>
    <row r="866" spans="1: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I866" s="1"/>
      <c r="BJ866" s="1"/>
      <c r="BK866" s="1"/>
      <c r="BN866" s="1"/>
    </row>
    <row r="867" spans="1:6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I867" s="1"/>
      <c r="BJ867" s="1"/>
      <c r="BK867" s="1"/>
      <c r="BN867" s="1"/>
    </row>
    <row r="868" spans="1:6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I868" s="1"/>
      <c r="BJ868" s="1"/>
      <c r="BK868" s="1"/>
      <c r="BN868" s="1"/>
    </row>
    <row r="869" spans="1:6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I869" s="1"/>
      <c r="BJ869" s="1"/>
      <c r="BK869" s="1"/>
      <c r="BN869" s="1"/>
    </row>
    <row r="870" spans="1:6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I870" s="1"/>
      <c r="BJ870" s="1"/>
      <c r="BK870" s="1"/>
      <c r="BN870" s="1"/>
    </row>
    <row r="871" spans="1:6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I871" s="1"/>
      <c r="BJ871" s="1"/>
      <c r="BK871" s="1"/>
      <c r="BN871" s="1"/>
    </row>
    <row r="872" spans="1:6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I872" s="1"/>
      <c r="BJ872" s="1"/>
      <c r="BK872" s="1"/>
      <c r="BN872" s="1"/>
    </row>
    <row r="873" spans="1:6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I873" s="1"/>
      <c r="BJ873" s="1"/>
      <c r="BK873" s="1"/>
      <c r="BN873" s="1"/>
    </row>
    <row r="874" spans="1:6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I874" s="1"/>
      <c r="BJ874" s="1"/>
      <c r="BK874" s="1"/>
      <c r="BN874" s="1"/>
    </row>
    <row r="875" spans="1:6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I875" s="1"/>
      <c r="BJ875" s="1"/>
      <c r="BK875" s="1"/>
      <c r="BN875" s="1"/>
    </row>
    <row r="876" spans="1:6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I876" s="1"/>
      <c r="BJ876" s="1"/>
      <c r="BK876" s="1"/>
      <c r="BN876" s="1"/>
    </row>
    <row r="877" spans="1:6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I877" s="1"/>
      <c r="BJ877" s="1"/>
      <c r="BK877" s="1"/>
      <c r="BN877" s="1"/>
    </row>
    <row r="878" spans="1:6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I878" s="1"/>
      <c r="BJ878" s="1"/>
      <c r="BK878" s="1"/>
      <c r="BN878" s="1"/>
    </row>
    <row r="879" spans="1:6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I879" s="1"/>
      <c r="BJ879" s="1"/>
      <c r="BK879" s="1"/>
      <c r="BN879" s="1"/>
    </row>
    <row r="880" spans="1:6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I880" s="1"/>
      <c r="BJ880" s="1"/>
      <c r="BK880" s="1"/>
      <c r="BN880" s="1"/>
    </row>
    <row r="881" spans="1:6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I881" s="1"/>
      <c r="BJ881" s="1"/>
      <c r="BK881" s="1"/>
      <c r="BN881" s="1"/>
    </row>
    <row r="882" spans="1:6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I882" s="1"/>
      <c r="BJ882" s="1"/>
      <c r="BK882" s="1"/>
      <c r="BN882" s="1"/>
    </row>
    <row r="883" spans="1:6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I883" s="1"/>
      <c r="BJ883" s="1"/>
      <c r="BK883" s="1"/>
      <c r="BN883" s="1"/>
    </row>
    <row r="884" spans="1:6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I884" s="1"/>
      <c r="BJ884" s="1"/>
      <c r="BK884" s="1"/>
      <c r="BN884" s="1"/>
    </row>
    <row r="885" spans="1:6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I885" s="1"/>
      <c r="BJ885" s="1"/>
      <c r="BK885" s="1"/>
      <c r="BN885" s="1"/>
    </row>
    <row r="886" spans="1:6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I886" s="1"/>
      <c r="BJ886" s="1"/>
      <c r="BK886" s="1"/>
      <c r="BN886" s="1"/>
    </row>
    <row r="887" spans="1:6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I887" s="1"/>
      <c r="BJ887" s="1"/>
      <c r="BK887" s="1"/>
      <c r="BN887" s="1"/>
    </row>
    <row r="888" spans="1:6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I888" s="1"/>
      <c r="BJ888" s="1"/>
      <c r="BK888" s="1"/>
      <c r="BN888" s="1"/>
    </row>
    <row r="889" spans="1:6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I889" s="1"/>
      <c r="BJ889" s="1"/>
      <c r="BK889" s="1"/>
      <c r="BN889" s="1"/>
    </row>
    <row r="890" spans="1:6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I890" s="1"/>
      <c r="BJ890" s="1"/>
      <c r="BK890" s="1"/>
      <c r="BN890" s="1"/>
    </row>
    <row r="891" spans="1:6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I891" s="1"/>
      <c r="BJ891" s="1"/>
      <c r="BK891" s="1"/>
      <c r="BN891" s="1"/>
    </row>
    <row r="892" spans="1:6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I892" s="1"/>
      <c r="BJ892" s="1"/>
      <c r="BK892" s="1"/>
      <c r="BN892" s="1"/>
    </row>
    <row r="893" spans="1:6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I893" s="1"/>
      <c r="BJ893" s="1"/>
      <c r="BK893" s="1"/>
      <c r="BN893" s="1"/>
    </row>
    <row r="894" spans="1:6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I894" s="1"/>
      <c r="BJ894" s="1"/>
      <c r="BK894" s="1"/>
      <c r="BN894" s="1"/>
    </row>
    <row r="895" spans="1:6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I895" s="1"/>
      <c r="BJ895" s="1"/>
      <c r="BK895" s="1"/>
      <c r="BN895" s="1"/>
    </row>
    <row r="896" spans="1:6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I896" s="1"/>
      <c r="BJ896" s="1"/>
      <c r="BK896" s="1"/>
      <c r="BN896" s="1"/>
    </row>
    <row r="897" spans="1:6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I897" s="1"/>
      <c r="BJ897" s="1"/>
      <c r="BK897" s="1"/>
      <c r="BN897" s="1"/>
    </row>
    <row r="898" spans="1:6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I898" s="1"/>
      <c r="BJ898" s="1"/>
      <c r="BK898" s="1"/>
      <c r="BN898" s="1"/>
    </row>
    <row r="899" spans="1:6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I899" s="1"/>
      <c r="BJ899" s="1"/>
      <c r="BK899" s="1"/>
      <c r="BN899" s="1"/>
    </row>
    <row r="900" spans="1:6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I900" s="1"/>
      <c r="BJ900" s="1"/>
      <c r="BK900" s="1"/>
      <c r="BN900" s="1"/>
    </row>
    <row r="901" spans="1:6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I901" s="1"/>
      <c r="BJ901" s="1"/>
      <c r="BK901" s="1"/>
      <c r="BN901" s="1"/>
    </row>
    <row r="902" spans="1:6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I902" s="1"/>
      <c r="BJ902" s="1"/>
      <c r="BK902" s="1"/>
      <c r="BN902" s="1"/>
    </row>
    <row r="903" spans="1:6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I903" s="1"/>
      <c r="BJ903" s="1"/>
      <c r="BK903" s="1"/>
      <c r="BN903" s="1"/>
    </row>
    <row r="904" spans="1:6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I904" s="1"/>
      <c r="BJ904" s="1"/>
      <c r="BK904" s="1"/>
      <c r="BN904" s="1"/>
    </row>
    <row r="905" spans="1:6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I905" s="1"/>
      <c r="BJ905" s="1"/>
      <c r="BK905" s="1"/>
      <c r="BN905" s="1"/>
    </row>
    <row r="906" spans="1:6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I906" s="1"/>
      <c r="BJ906" s="1"/>
      <c r="BK906" s="1"/>
      <c r="BN906" s="1"/>
    </row>
    <row r="907" spans="1:6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I907" s="1"/>
      <c r="BJ907" s="1"/>
      <c r="BK907" s="1"/>
      <c r="BN907" s="1"/>
    </row>
    <row r="908" spans="1:6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I908" s="1"/>
      <c r="BJ908" s="1"/>
      <c r="BK908" s="1"/>
      <c r="BN908" s="1"/>
    </row>
    <row r="909" spans="1:6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I909" s="1"/>
      <c r="BJ909" s="1"/>
      <c r="BK909" s="1"/>
      <c r="BN909" s="1"/>
    </row>
    <row r="910" spans="1:6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I910" s="1"/>
      <c r="BJ910" s="1"/>
      <c r="BK910" s="1"/>
      <c r="BN910" s="1"/>
    </row>
    <row r="911" spans="1:6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I911" s="1"/>
      <c r="BJ911" s="1"/>
      <c r="BK911" s="1"/>
      <c r="BN911" s="1"/>
    </row>
    <row r="912" spans="1:6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I912" s="1"/>
      <c r="BJ912" s="1"/>
      <c r="BK912" s="1"/>
      <c r="BN912" s="1"/>
    </row>
    <row r="913" spans="1:6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I913" s="1"/>
      <c r="BJ913" s="1"/>
      <c r="BK913" s="1"/>
      <c r="BN913" s="1"/>
    </row>
    <row r="914" spans="1:6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I914" s="1"/>
      <c r="BJ914" s="1"/>
      <c r="BK914" s="1"/>
      <c r="BN914" s="1"/>
    </row>
    <row r="915" spans="1:6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I915" s="1"/>
      <c r="BJ915" s="1"/>
      <c r="BK915" s="1"/>
      <c r="BN915" s="1"/>
    </row>
    <row r="916" spans="1:6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I916" s="1"/>
      <c r="BJ916" s="1"/>
      <c r="BK916" s="1"/>
      <c r="BN916" s="1"/>
    </row>
    <row r="917" spans="1:6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I917" s="1"/>
      <c r="BJ917" s="1"/>
      <c r="BK917" s="1"/>
      <c r="BN917" s="1"/>
    </row>
    <row r="918" spans="1:6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I918" s="1"/>
      <c r="BJ918" s="1"/>
      <c r="BK918" s="1"/>
      <c r="BN918" s="1"/>
    </row>
    <row r="919" spans="1:6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I919" s="1"/>
      <c r="BJ919" s="1"/>
      <c r="BK919" s="1"/>
      <c r="BN919" s="1"/>
    </row>
    <row r="920" spans="1:6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I920" s="1"/>
      <c r="BJ920" s="1"/>
      <c r="BK920" s="1"/>
      <c r="BN920" s="1"/>
    </row>
    <row r="921" spans="1:6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I921" s="1"/>
      <c r="BJ921" s="1"/>
      <c r="BK921" s="1"/>
      <c r="BN921" s="1"/>
    </row>
    <row r="922" spans="1:6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I922" s="1"/>
      <c r="BJ922" s="1"/>
      <c r="BK922" s="1"/>
      <c r="BN922" s="1"/>
    </row>
    <row r="923" spans="1:6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I923" s="1"/>
      <c r="BJ923" s="1"/>
      <c r="BK923" s="1"/>
      <c r="BN923" s="1"/>
    </row>
    <row r="924" spans="1:6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I924" s="1"/>
      <c r="BJ924" s="1"/>
      <c r="BK924" s="1"/>
      <c r="BN924" s="1"/>
    </row>
    <row r="925" spans="1:6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I925" s="1"/>
      <c r="BJ925" s="1"/>
      <c r="BK925" s="1"/>
      <c r="BN925" s="1"/>
    </row>
    <row r="926" spans="1:6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I926" s="1"/>
      <c r="BJ926" s="1"/>
      <c r="BK926" s="1"/>
      <c r="BN926" s="1"/>
    </row>
    <row r="927" spans="1:6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I927" s="1"/>
      <c r="BJ927" s="1"/>
      <c r="BK927" s="1"/>
      <c r="BN927" s="1"/>
    </row>
    <row r="928" spans="1:6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I928" s="1"/>
      <c r="BJ928" s="1"/>
      <c r="BK928" s="1"/>
      <c r="BN928" s="1"/>
    </row>
    <row r="929" spans="1:6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I929" s="1"/>
      <c r="BJ929" s="1"/>
      <c r="BK929" s="1"/>
      <c r="BN929" s="1"/>
    </row>
    <row r="930" spans="1:6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I930" s="1"/>
      <c r="BJ930" s="1"/>
      <c r="BK930" s="1"/>
      <c r="BN930" s="1"/>
    </row>
    <row r="931" spans="1:6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I931" s="1"/>
      <c r="BJ931" s="1"/>
      <c r="BK931" s="1"/>
      <c r="BN931" s="1"/>
    </row>
    <row r="932" spans="1:6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I932" s="1"/>
      <c r="BJ932" s="1"/>
      <c r="BK932" s="1"/>
      <c r="BN932" s="1"/>
    </row>
    <row r="933" spans="1:6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I933" s="1"/>
      <c r="BJ933" s="1"/>
      <c r="BK933" s="1"/>
      <c r="BN933" s="1"/>
    </row>
    <row r="934" spans="1:6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I934" s="1"/>
      <c r="BJ934" s="1"/>
      <c r="BK934" s="1"/>
      <c r="BN934" s="1"/>
    </row>
    <row r="935" spans="1:6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I935" s="1"/>
      <c r="BJ935" s="1"/>
      <c r="BK935" s="1"/>
      <c r="BN935" s="1"/>
    </row>
    <row r="936" spans="1:6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I936" s="1"/>
      <c r="BJ936" s="1"/>
      <c r="BK936" s="1"/>
      <c r="BN936" s="1"/>
    </row>
    <row r="937" spans="1:6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I937" s="1"/>
      <c r="BJ937" s="1"/>
      <c r="BK937" s="1"/>
      <c r="BN937" s="1"/>
    </row>
    <row r="938" spans="1:6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I938" s="1"/>
      <c r="BJ938" s="1"/>
      <c r="BK938" s="1"/>
      <c r="BN938" s="1"/>
    </row>
    <row r="939" spans="1:6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I939" s="1"/>
      <c r="BJ939" s="1"/>
      <c r="BK939" s="1"/>
      <c r="BN939" s="1"/>
    </row>
    <row r="940" spans="1:6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I940" s="1"/>
      <c r="BJ940" s="1"/>
      <c r="BK940" s="1"/>
      <c r="BN940" s="1"/>
    </row>
    <row r="941" spans="1:6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I941" s="1"/>
      <c r="BJ941" s="1"/>
      <c r="BK941" s="1"/>
      <c r="BN941" s="1"/>
    </row>
    <row r="942" spans="1:6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I942" s="1"/>
      <c r="BJ942" s="1"/>
      <c r="BK942" s="1"/>
      <c r="BN942" s="1"/>
    </row>
    <row r="943" spans="1:6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I943" s="1"/>
      <c r="BJ943" s="1"/>
      <c r="BK943" s="1"/>
      <c r="BN943" s="1"/>
    </row>
    <row r="944" spans="1:6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I944" s="1"/>
      <c r="BJ944" s="1"/>
      <c r="BK944" s="1"/>
      <c r="BN944" s="1"/>
    </row>
    <row r="945" spans="1:6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I945" s="1"/>
      <c r="BJ945" s="1"/>
      <c r="BK945" s="1"/>
      <c r="BN945" s="1"/>
    </row>
    <row r="946" spans="1:6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I946" s="1"/>
      <c r="BJ946" s="1"/>
      <c r="BK946" s="1"/>
      <c r="BN946" s="1"/>
    </row>
    <row r="947" spans="1:6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I947" s="1"/>
      <c r="BJ947" s="1"/>
      <c r="BK947" s="1"/>
      <c r="BN947" s="1"/>
    </row>
    <row r="948" spans="1:6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I948" s="1"/>
      <c r="BJ948" s="1"/>
      <c r="BK948" s="1"/>
      <c r="BN948" s="1"/>
    </row>
    <row r="949" spans="1:6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I949" s="1"/>
      <c r="BJ949" s="1"/>
      <c r="BK949" s="1"/>
      <c r="BN949" s="1"/>
    </row>
    <row r="950" spans="1:6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I950" s="1"/>
      <c r="BJ950" s="1"/>
      <c r="BK950" s="1"/>
      <c r="BN950" s="1"/>
    </row>
    <row r="951" spans="1:6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I951" s="1"/>
      <c r="BJ951" s="1"/>
      <c r="BK951" s="1"/>
      <c r="BN951" s="1"/>
    </row>
    <row r="952" spans="1:6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I952" s="1"/>
      <c r="BJ952" s="1"/>
      <c r="BK952" s="1"/>
      <c r="BN952" s="1"/>
    </row>
    <row r="953" spans="1:6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I953" s="1"/>
      <c r="BJ953" s="1"/>
      <c r="BK953" s="1"/>
      <c r="BN953" s="1"/>
    </row>
    <row r="954" spans="1:6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I954" s="1"/>
      <c r="BJ954" s="1"/>
      <c r="BK954" s="1"/>
      <c r="BN954" s="1"/>
    </row>
    <row r="955" spans="1:6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I955" s="1"/>
      <c r="BJ955" s="1"/>
      <c r="BK955" s="1"/>
      <c r="BN955" s="1"/>
    </row>
    <row r="956" spans="1:6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I956" s="1"/>
      <c r="BJ956" s="1"/>
      <c r="BK956" s="1"/>
      <c r="BN956" s="1"/>
    </row>
    <row r="957" spans="1:6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I957" s="1"/>
      <c r="BJ957" s="1"/>
      <c r="BK957" s="1"/>
      <c r="BN957" s="1"/>
    </row>
    <row r="958" spans="1:6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I958" s="1"/>
      <c r="BJ958" s="1"/>
      <c r="BK958" s="1"/>
      <c r="BN958" s="1"/>
    </row>
    <row r="959" spans="1:6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I959" s="1"/>
      <c r="BJ959" s="1"/>
      <c r="BK959" s="1"/>
      <c r="BN959" s="1"/>
    </row>
    <row r="960" spans="1:6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I960" s="1"/>
      <c r="BJ960" s="1"/>
      <c r="BK960" s="1"/>
      <c r="BN960" s="1"/>
    </row>
    <row r="961" spans="1:6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I961" s="1"/>
      <c r="BJ961" s="1"/>
      <c r="BK961" s="1"/>
      <c r="BN961" s="1"/>
    </row>
    <row r="962" spans="1:6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I962" s="1"/>
      <c r="BJ962" s="1"/>
      <c r="BK962" s="1"/>
      <c r="BN962" s="1"/>
    </row>
    <row r="963" spans="1:6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I963" s="1"/>
      <c r="BJ963" s="1"/>
      <c r="BK963" s="1"/>
      <c r="BN963" s="1"/>
    </row>
    <row r="964" spans="1:6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I964" s="1"/>
      <c r="BJ964" s="1"/>
      <c r="BK964" s="1"/>
      <c r="BN964" s="1"/>
    </row>
    <row r="965" spans="1:6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I965" s="1"/>
      <c r="BJ965" s="1"/>
      <c r="BK965" s="1"/>
      <c r="BN965" s="1"/>
    </row>
    <row r="966" spans="1: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I966" s="1"/>
      <c r="BJ966" s="1"/>
      <c r="BK966" s="1"/>
      <c r="BN966" s="1"/>
    </row>
    <row r="967" spans="1:6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I967" s="1"/>
      <c r="BJ967" s="1"/>
      <c r="BK967" s="1"/>
      <c r="BN967" s="1"/>
    </row>
    <row r="968" spans="1:6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I968" s="1"/>
      <c r="BJ968" s="1"/>
      <c r="BK968" s="1"/>
      <c r="BN968" s="1"/>
    </row>
    <row r="969" spans="1:6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I969" s="1"/>
      <c r="BJ969" s="1"/>
      <c r="BK969" s="1"/>
      <c r="BN969" s="1"/>
    </row>
    <row r="970" spans="1:6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I970" s="1"/>
      <c r="BJ970" s="1"/>
      <c r="BK970" s="1"/>
      <c r="BN970" s="1"/>
    </row>
    <row r="971" spans="1:6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I971" s="1"/>
      <c r="BJ971" s="1"/>
      <c r="BK971" s="1"/>
      <c r="BN971" s="1"/>
    </row>
    <row r="972" spans="1:6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I972" s="1"/>
      <c r="BJ972" s="1"/>
      <c r="BK972" s="1"/>
      <c r="BN972" s="1"/>
    </row>
    <row r="973" spans="1:6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I973" s="1"/>
      <c r="BJ973" s="1"/>
      <c r="BK973" s="1"/>
      <c r="BN973" s="1"/>
    </row>
    <row r="974" spans="1:6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I974" s="1"/>
      <c r="BJ974" s="1"/>
      <c r="BK974" s="1"/>
      <c r="BN974" s="1"/>
    </row>
    <row r="975" spans="1:6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I975" s="1"/>
      <c r="BJ975" s="1"/>
      <c r="BK975" s="1"/>
      <c r="BN975" s="1"/>
    </row>
    <row r="976" spans="1:6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I976" s="1"/>
      <c r="BJ976" s="1"/>
      <c r="BK976" s="1"/>
      <c r="BN976" s="1"/>
    </row>
    <row r="977" spans="1:6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I977" s="1"/>
      <c r="BJ977" s="1"/>
      <c r="BK977" s="1"/>
      <c r="BN977" s="1"/>
    </row>
    <row r="978" spans="1:6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I978" s="1"/>
      <c r="BJ978" s="1"/>
      <c r="BK978" s="1"/>
      <c r="BN978" s="1"/>
    </row>
    <row r="979" spans="1:6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I979" s="1"/>
      <c r="BJ979" s="1"/>
      <c r="BK979" s="1"/>
      <c r="BN979" s="1"/>
    </row>
    <row r="980" spans="1:6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I980" s="1"/>
      <c r="BJ980" s="1"/>
      <c r="BK980" s="1"/>
      <c r="BN980" s="1"/>
    </row>
    <row r="981" spans="1:6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I981" s="1"/>
      <c r="BJ981" s="1"/>
      <c r="BK981" s="1"/>
      <c r="BN981" s="1"/>
    </row>
    <row r="982" spans="1:6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I982" s="1"/>
      <c r="BJ982" s="1"/>
      <c r="BK982" s="1"/>
      <c r="BN982" s="1"/>
    </row>
    <row r="983" spans="1:6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I983" s="1"/>
      <c r="BJ983" s="1"/>
      <c r="BK983" s="1"/>
      <c r="BN983" s="1"/>
    </row>
    <row r="984" spans="1:6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I984" s="1"/>
      <c r="BJ984" s="1"/>
      <c r="BK984" s="1"/>
      <c r="BN984" s="1"/>
    </row>
    <row r="985" spans="1:6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I985" s="1"/>
      <c r="BJ985" s="1"/>
      <c r="BK985" s="1"/>
      <c r="BN985" s="1"/>
    </row>
    <row r="986" spans="1:6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I986" s="1"/>
      <c r="BJ986" s="1"/>
      <c r="BK986" s="1"/>
      <c r="BN986" s="1"/>
    </row>
    <row r="987" spans="1:6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I987" s="1"/>
      <c r="BJ987" s="1"/>
      <c r="BK987" s="1"/>
      <c r="BN987" s="1"/>
    </row>
    <row r="988" spans="1:6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I988" s="1"/>
      <c r="BJ988" s="1"/>
      <c r="BK988" s="1"/>
      <c r="BN988" s="1"/>
    </row>
    <row r="989" spans="1:6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I989" s="1"/>
      <c r="BJ989" s="1"/>
      <c r="BK989" s="1"/>
      <c r="BN989" s="1"/>
    </row>
    <row r="990" spans="1:6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I990" s="1"/>
      <c r="BJ990" s="1"/>
      <c r="BK990" s="1"/>
      <c r="BN990" s="1"/>
    </row>
    <row r="991" spans="1:6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I991" s="1"/>
      <c r="BJ991" s="1"/>
      <c r="BK991" s="1"/>
      <c r="BN991" s="1"/>
    </row>
    <row r="992" spans="1:6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I992" s="1"/>
      <c r="BJ992" s="1"/>
      <c r="BK992" s="1"/>
      <c r="BN992" s="1"/>
    </row>
    <row r="993" spans="1:6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I993" s="1"/>
      <c r="BJ993" s="1"/>
      <c r="BK993" s="1"/>
      <c r="BN993" s="1"/>
    </row>
    <row r="994" spans="1:6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I994" s="1"/>
      <c r="BJ994" s="1"/>
      <c r="BK994" s="1"/>
      <c r="BN994" s="1"/>
    </row>
    <row r="995" spans="1:6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I995" s="1"/>
      <c r="BJ995" s="1"/>
      <c r="BK995" s="1"/>
      <c r="BN995" s="1"/>
    </row>
    <row r="996" spans="1:6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I996" s="1"/>
      <c r="BJ996" s="1"/>
      <c r="BK996" s="1"/>
      <c r="BN996" s="1"/>
    </row>
    <row r="997" spans="1:6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I997" s="1"/>
      <c r="BJ997" s="1"/>
      <c r="BK997" s="1"/>
      <c r="BN997" s="1"/>
    </row>
    <row r="998" spans="1:6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I998" s="1"/>
      <c r="BJ998" s="1"/>
      <c r="BK998" s="1"/>
      <c r="BN998" s="1"/>
    </row>
    <row r="999" spans="1:6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I999" s="1"/>
      <c r="BJ999" s="1"/>
      <c r="BK999" s="1"/>
      <c r="BN999" s="1"/>
    </row>
    <row r="1000" spans="1:6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I1000" s="1"/>
      <c r="BJ1000" s="1"/>
      <c r="BK1000" s="1"/>
      <c r="BN1000" s="1"/>
    </row>
    <row r="1001" spans="1:6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I1001" s="1"/>
      <c r="BJ1001" s="1"/>
      <c r="BK1001" s="1"/>
      <c r="BN1001" s="1"/>
    </row>
    <row r="1002" spans="1:6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I1002" s="1"/>
      <c r="BJ1002" s="1"/>
      <c r="BK1002" s="1"/>
      <c r="BN1002" s="1"/>
    </row>
    <row r="1003" spans="1:6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I1003" s="1"/>
      <c r="BJ1003" s="1"/>
      <c r="BK1003" s="1"/>
      <c r="BN1003" s="1"/>
    </row>
    <row r="1004" spans="1:6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I1004" s="1"/>
      <c r="BJ1004" s="1"/>
      <c r="BK1004" s="1"/>
      <c r="BN1004" s="1"/>
    </row>
  </sheetData>
  <mergeCells count="9">
    <mergeCell ref="F8:F11"/>
    <mergeCell ref="F86:I86"/>
    <mergeCell ref="B2:C2"/>
    <mergeCell ref="B3:C3"/>
    <mergeCell ref="E5:K5"/>
    <mergeCell ref="B8:B11"/>
    <mergeCell ref="C8:C11"/>
    <mergeCell ref="D8:D11"/>
    <mergeCell ref="E8:E11"/>
  </mergeCells>
  <pageMargins left="0.7" right="0.7" top="0.75" bottom="0.75" header="0" footer="0"/>
  <pageSetup orientation="landscape"/>
  <ignoredErrors>
    <ignoredError sqref="F80:F82" formula="1"/>
    <ignoredError sqref="B15:D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Juan Ignacio Cancino Pacheco</cp:lastModifiedBy>
  <dcterms:created xsi:type="dcterms:W3CDTF">2018-05-17T19:19:39Z</dcterms:created>
  <dcterms:modified xsi:type="dcterms:W3CDTF">2024-01-17T18:39:24Z</dcterms:modified>
</cp:coreProperties>
</file>