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resupuesto\Presupuesto\AÑO 2023\Situacion Presupuestaria\Abril\"/>
    </mc:Choice>
  </mc:AlternateContent>
  <xr:revisionPtr revIDLastSave="0" documentId="8_{DCDCA4D3-B9CD-42DF-9513-09237D6BC425}" xr6:coauthVersionLast="47" xr6:coauthVersionMax="47" xr10:uidLastSave="{00000000-0000-0000-0000-000000000000}"/>
  <bookViews>
    <workbookView xWindow="-120" yWindow="-120" windowWidth="20730" windowHeight="11160" tabRatio="842" xr2:uid="{00000000-000D-0000-FFFF-FFFF00000000}"/>
  </bookViews>
  <sheets>
    <sheet name="Programa P050501" sheetId="1" r:id="rId1"/>
    <sheet name="Decretos 050501" sheetId="2" r:id="rId2"/>
    <sheet name="050502" sheetId="3" r:id="rId3"/>
    <sheet name="Decretos 050502" sheetId="4" r:id="rId4"/>
    <sheet name="Programa P050503" sheetId="5" r:id="rId5"/>
    <sheet name="Decretos 050503" sheetId="6" r:id="rId6"/>
    <sheet name="050505" sheetId="7" r:id="rId7"/>
    <sheet name="Decretos 050505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hKT2bm7pzS2qZES3PrcD7RkgYOBw=="/>
    </ext>
  </extLst>
</workbook>
</file>

<file path=xl/calcChain.xml><?xml version="1.0" encoding="utf-8"?>
<calcChain xmlns="http://schemas.openxmlformats.org/spreadsheetml/2006/main">
  <c r="N13" i="7" l="1"/>
  <c r="O13" i="7"/>
  <c r="P13" i="7"/>
  <c r="M13" i="7"/>
  <c r="H67" i="7" l="1"/>
  <c r="I67" i="7" s="1"/>
  <c r="G67" i="7"/>
  <c r="F79" i="8"/>
  <c r="G50" i="5"/>
  <c r="G21" i="5"/>
  <c r="F22" i="4"/>
  <c r="F21" i="4"/>
  <c r="F20" i="4" s="1"/>
  <c r="G12" i="3"/>
  <c r="F28" i="4"/>
  <c r="F27" i="4" s="1"/>
  <c r="F31" i="4"/>
  <c r="F30" i="4" s="1"/>
  <c r="F29" i="4" s="1"/>
  <c r="F33" i="4"/>
  <c r="F32" i="4" s="1"/>
  <c r="F19" i="4"/>
  <c r="F11" i="4"/>
  <c r="F17" i="4"/>
  <c r="F14" i="4"/>
  <c r="F13" i="4"/>
  <c r="F12" i="4" s="1"/>
  <c r="F16" i="4"/>
  <c r="F15" i="4" s="1"/>
  <c r="G25" i="1"/>
  <c r="G52" i="1"/>
  <c r="F18" i="4" l="1"/>
  <c r="G29" i="3"/>
  <c r="F61" i="6"/>
  <c r="F63" i="6"/>
  <c r="G46" i="5" s="1"/>
  <c r="F62" i="6"/>
  <c r="N27" i="5"/>
  <c r="O27" i="5"/>
  <c r="P27" i="5"/>
  <c r="M27" i="5"/>
  <c r="M15" i="3"/>
  <c r="N15" i="3"/>
  <c r="O15" i="3"/>
  <c r="L15" i="3"/>
  <c r="N36" i="1"/>
  <c r="N39" i="1" s="1"/>
  <c r="O36" i="1"/>
  <c r="O39" i="1" s="1"/>
  <c r="P36" i="1"/>
  <c r="P39" i="1" s="1"/>
  <c r="M36" i="1"/>
  <c r="M39" i="1" s="1"/>
  <c r="G42" i="5" l="1"/>
  <c r="G38" i="5" s="1"/>
  <c r="H38" i="5" s="1"/>
  <c r="H46" i="5"/>
  <c r="G49" i="5"/>
  <c r="G34" i="5"/>
  <c r="G30" i="5"/>
  <c r="G27" i="5"/>
  <c r="G23" i="5" s="1"/>
  <c r="H43" i="5"/>
  <c r="I43" i="5" s="1"/>
  <c r="H44" i="5"/>
  <c r="I44" i="5" s="1"/>
  <c r="H45" i="5"/>
  <c r="I45" i="5" s="1"/>
  <c r="I46" i="5"/>
  <c r="F19" i="5"/>
  <c r="G19" i="5"/>
  <c r="F13" i="5"/>
  <c r="F35" i="5"/>
  <c r="H17" i="3"/>
  <c r="I17" i="3" s="1"/>
  <c r="G16" i="3"/>
  <c r="G11" i="3"/>
  <c r="F18" i="3"/>
  <c r="F15" i="3" s="1"/>
  <c r="F16" i="3"/>
  <c r="H16" i="3" s="1"/>
  <c r="I16" i="3" s="1"/>
  <c r="H17" i="1"/>
  <c r="I51" i="1"/>
  <c r="H51" i="1"/>
  <c r="H52" i="1"/>
  <c r="I52" i="1" s="1"/>
  <c r="H53" i="1"/>
  <c r="H45" i="1"/>
  <c r="I45" i="1" s="1"/>
  <c r="F43" i="1"/>
  <c r="G21" i="1"/>
  <c r="G10" i="1"/>
  <c r="F21" i="1"/>
  <c r="G23" i="1"/>
  <c r="H23" i="1" s="1"/>
  <c r="I23" i="1" s="1"/>
  <c r="H24" i="1"/>
  <c r="I24" i="1" s="1"/>
  <c r="F14" i="1"/>
  <c r="G22" i="5" l="1"/>
  <c r="H24" i="3"/>
  <c r="I17" i="1"/>
  <c r="H44" i="1"/>
  <c r="I44" i="1" s="1"/>
  <c r="H16" i="1"/>
  <c r="I16" i="1" s="1"/>
  <c r="H35" i="1" l="1"/>
  <c r="I35" i="1" s="1"/>
  <c r="F48" i="2"/>
  <c r="F58" i="2" l="1"/>
  <c r="H40" i="1" s="1"/>
  <c r="I40" i="1" s="1"/>
  <c r="F48" i="1" l="1"/>
  <c r="H11" i="1" l="1"/>
  <c r="F75" i="8" l="1"/>
  <c r="H63" i="7" s="1"/>
  <c r="I63" i="7" s="1"/>
  <c r="F81" i="8" l="1"/>
  <c r="G69" i="7" s="1"/>
  <c r="F21" i="6"/>
  <c r="G17" i="5" s="1"/>
  <c r="G16" i="5" s="1"/>
  <c r="G15" i="5" s="1"/>
  <c r="H17" i="5" l="1"/>
  <c r="I17" i="5" s="1"/>
  <c r="F30" i="5"/>
  <c r="F16" i="5"/>
  <c r="F16" i="2"/>
  <c r="F15" i="2" s="1"/>
  <c r="F41" i="1"/>
  <c r="F10" i="1"/>
  <c r="H10" i="1" s="1"/>
  <c r="F22" i="6" l="1"/>
  <c r="F31" i="6"/>
  <c r="F72" i="2"/>
  <c r="F71" i="2"/>
  <c r="F51" i="2"/>
  <c r="F15" i="8" l="1"/>
  <c r="F23" i="6"/>
  <c r="F48" i="6" l="1"/>
  <c r="H33" i="5" l="1"/>
  <c r="I33" i="5" s="1"/>
  <c r="F47" i="6"/>
  <c r="H32" i="5" l="1"/>
  <c r="I32" i="5" s="1"/>
  <c r="F26" i="6"/>
  <c r="F59" i="6" l="1"/>
  <c r="H41" i="5" s="1"/>
  <c r="I41" i="5" s="1"/>
  <c r="F16" i="8"/>
  <c r="G12" i="7" s="1"/>
  <c r="F49" i="2" l="1"/>
  <c r="F29" i="8" l="1"/>
  <c r="G17" i="7" s="1"/>
  <c r="H17" i="7" s="1"/>
  <c r="I17" i="7" s="1"/>
  <c r="F44" i="2" l="1"/>
  <c r="F43" i="2"/>
  <c r="F58" i="8" l="1"/>
  <c r="G46" i="7" s="1"/>
  <c r="H46" i="7" s="1"/>
  <c r="I46" i="7" s="1"/>
  <c r="F76" i="8"/>
  <c r="G64" i="7" s="1"/>
  <c r="H64" i="7" s="1"/>
  <c r="I64" i="7" s="1"/>
  <c r="F22" i="8"/>
  <c r="F43" i="6"/>
  <c r="H28" i="5" s="1"/>
  <c r="I28" i="5" s="1"/>
  <c r="F55" i="6"/>
  <c r="H37" i="5" s="1"/>
  <c r="I37" i="5" s="1"/>
  <c r="F50" i="6"/>
  <c r="F32" i="6"/>
  <c r="F16" i="7"/>
  <c r="F15" i="7" s="1"/>
  <c r="F68" i="7"/>
  <c r="F44" i="7"/>
  <c r="F66" i="6"/>
  <c r="F42" i="5"/>
  <c r="F38" i="5" s="1"/>
  <c r="F34" i="5"/>
  <c r="F9" i="5"/>
  <c r="F33" i="1"/>
  <c r="F30" i="1" s="1"/>
  <c r="F26" i="1" s="1"/>
  <c r="I24" i="3"/>
  <c r="F60" i="2"/>
  <c r="F59" i="2" s="1"/>
  <c r="F14" i="8"/>
  <c r="G9" i="7" s="1"/>
  <c r="F54" i="8"/>
  <c r="F53" i="8" s="1"/>
  <c r="H41" i="7" s="1"/>
  <c r="I41" i="7" s="1"/>
  <c r="F25" i="8"/>
  <c r="H13" i="7" s="1"/>
  <c r="I13" i="7" s="1"/>
  <c r="F35" i="2"/>
  <c r="F41" i="2"/>
  <c r="H32" i="1" s="1"/>
  <c r="I32" i="1" s="1"/>
  <c r="F40" i="2"/>
  <c r="F83" i="8"/>
  <c r="G71" i="7" s="1"/>
  <c r="H71" i="7" s="1"/>
  <c r="I71" i="7" s="1"/>
  <c r="F82" i="8"/>
  <c r="H69" i="7"/>
  <c r="I69" i="7" s="1"/>
  <c r="F78" i="8"/>
  <c r="G66" i="7" s="1"/>
  <c r="H66" i="7" s="1"/>
  <c r="I66" i="7" s="1"/>
  <c r="F77" i="8"/>
  <c r="G65" i="7" s="1"/>
  <c r="H65" i="7" s="1"/>
  <c r="I65" i="7" s="1"/>
  <c r="F74" i="8"/>
  <c r="G62" i="7" s="1"/>
  <c r="H62" i="7" s="1"/>
  <c r="I62" i="7" s="1"/>
  <c r="F73" i="8"/>
  <c r="G61" i="7" s="1"/>
  <c r="H61" i="7" s="1"/>
  <c r="I61" i="7" s="1"/>
  <c r="F72" i="8"/>
  <c r="G60" i="7" s="1"/>
  <c r="H60" i="7" s="1"/>
  <c r="I60" i="7" s="1"/>
  <c r="F71" i="8"/>
  <c r="G59" i="7" s="1"/>
  <c r="H59" i="7" s="1"/>
  <c r="I59" i="7" s="1"/>
  <c r="F70" i="8"/>
  <c r="G58" i="7" s="1"/>
  <c r="H58" i="7" s="1"/>
  <c r="I58" i="7" s="1"/>
  <c r="F69" i="8"/>
  <c r="G57" i="7" s="1"/>
  <c r="H57" i="7" s="1"/>
  <c r="I57" i="7" s="1"/>
  <c r="F68" i="8"/>
  <c r="G56" i="7" s="1"/>
  <c r="H56" i="7" s="1"/>
  <c r="I56" i="7" s="1"/>
  <c r="F67" i="8"/>
  <c r="G55" i="7" s="1"/>
  <c r="H55" i="7" s="1"/>
  <c r="I55" i="7" s="1"/>
  <c r="F66" i="8"/>
  <c r="G54" i="7" s="1"/>
  <c r="H54" i="7" s="1"/>
  <c r="I54" i="7" s="1"/>
  <c r="F65" i="8"/>
  <c r="G53" i="7" s="1"/>
  <c r="H53" i="7" s="1"/>
  <c r="I53" i="7" s="1"/>
  <c r="F64" i="8"/>
  <c r="G52" i="7" s="1"/>
  <c r="H52" i="7" s="1"/>
  <c r="I52" i="7" s="1"/>
  <c r="F63" i="8"/>
  <c r="G51" i="7" s="1"/>
  <c r="H51" i="7" s="1"/>
  <c r="I51" i="7" s="1"/>
  <c r="F62" i="8"/>
  <c r="G50" i="7" s="1"/>
  <c r="H50" i="7" s="1"/>
  <c r="I50" i="7" s="1"/>
  <c r="F61" i="8"/>
  <c r="G49" i="7" s="1"/>
  <c r="H49" i="7" s="1"/>
  <c r="I49" i="7" s="1"/>
  <c r="F60" i="8"/>
  <c r="G48" i="7" s="1"/>
  <c r="H48" i="7" s="1"/>
  <c r="I48" i="7" s="1"/>
  <c r="F59" i="8"/>
  <c r="G47" i="7" s="1"/>
  <c r="H47" i="7" s="1"/>
  <c r="I47" i="7" s="1"/>
  <c r="F57" i="8"/>
  <c r="F52" i="8"/>
  <c r="G40" i="7" s="1"/>
  <c r="H40" i="7" s="1"/>
  <c r="I40" i="7" s="1"/>
  <c r="F51" i="8"/>
  <c r="G39" i="7" s="1"/>
  <c r="H39" i="7" s="1"/>
  <c r="I39" i="7" s="1"/>
  <c r="F50" i="8"/>
  <c r="G38" i="7" s="1"/>
  <c r="H38" i="7" s="1"/>
  <c r="I38" i="7" s="1"/>
  <c r="F49" i="8"/>
  <c r="G37" i="7" s="1"/>
  <c r="H37" i="7" s="1"/>
  <c r="I37" i="7" s="1"/>
  <c r="F48" i="8"/>
  <c r="G36" i="7" s="1"/>
  <c r="H36" i="7" s="1"/>
  <c r="I36" i="7" s="1"/>
  <c r="F47" i="8"/>
  <c r="G35" i="7" s="1"/>
  <c r="H35" i="7" s="1"/>
  <c r="I35" i="7" s="1"/>
  <c r="F46" i="8"/>
  <c r="G34" i="7" s="1"/>
  <c r="H34" i="7" s="1"/>
  <c r="I34" i="7" s="1"/>
  <c r="F45" i="8"/>
  <c r="G33" i="7" s="1"/>
  <c r="H33" i="7" s="1"/>
  <c r="I33" i="7" s="1"/>
  <c r="F44" i="8"/>
  <c r="G32" i="7" s="1"/>
  <c r="H32" i="7" s="1"/>
  <c r="I32" i="7" s="1"/>
  <c r="F43" i="8"/>
  <c r="G31" i="7" s="1"/>
  <c r="H31" i="7" s="1"/>
  <c r="I31" i="7" s="1"/>
  <c r="F42" i="8"/>
  <c r="G30" i="7" s="1"/>
  <c r="H30" i="7" s="1"/>
  <c r="I30" i="7" s="1"/>
  <c r="F41" i="8"/>
  <c r="G29" i="7" s="1"/>
  <c r="H29" i="7" s="1"/>
  <c r="I29" i="7" s="1"/>
  <c r="F40" i="8"/>
  <c r="G28" i="7" s="1"/>
  <c r="H28" i="7" s="1"/>
  <c r="I28" i="7" s="1"/>
  <c r="F39" i="8"/>
  <c r="G27" i="7" s="1"/>
  <c r="H27" i="7" s="1"/>
  <c r="I27" i="7" s="1"/>
  <c r="F38" i="8"/>
  <c r="G26" i="7" s="1"/>
  <c r="H26" i="7" s="1"/>
  <c r="I26" i="7" s="1"/>
  <c r="F37" i="8"/>
  <c r="G25" i="7" s="1"/>
  <c r="H25" i="7" s="1"/>
  <c r="I25" i="7" s="1"/>
  <c r="F36" i="8"/>
  <c r="G24" i="7" s="1"/>
  <c r="H24" i="7" s="1"/>
  <c r="I24" i="7" s="1"/>
  <c r="F35" i="8"/>
  <c r="G23" i="7" s="1"/>
  <c r="H23" i="7" s="1"/>
  <c r="I23" i="7" s="1"/>
  <c r="F34" i="8"/>
  <c r="G22" i="7" s="1"/>
  <c r="H22" i="7" s="1"/>
  <c r="I22" i="7" s="1"/>
  <c r="F33" i="8"/>
  <c r="G21" i="7" s="1"/>
  <c r="H21" i="7" s="1"/>
  <c r="I21" i="7" s="1"/>
  <c r="F32" i="8"/>
  <c r="G20" i="7" s="1"/>
  <c r="H20" i="7" s="1"/>
  <c r="I20" i="7" s="1"/>
  <c r="F31" i="8"/>
  <c r="G19" i="7" s="1"/>
  <c r="H19" i="7" s="1"/>
  <c r="I19" i="7" s="1"/>
  <c r="F30" i="8"/>
  <c r="G18" i="7" s="1"/>
  <c r="F24" i="8"/>
  <c r="F23" i="8" s="1"/>
  <c r="F21" i="8"/>
  <c r="F20" i="8"/>
  <c r="F19" i="8"/>
  <c r="H12" i="7"/>
  <c r="I12" i="7" s="1"/>
  <c r="F11" i="7"/>
  <c r="F9" i="7"/>
  <c r="F69" i="6"/>
  <c r="H51" i="5" s="1"/>
  <c r="I51" i="5" s="1"/>
  <c r="F68" i="6"/>
  <c r="F67" i="6"/>
  <c r="F65" i="6"/>
  <c r="F64" i="6"/>
  <c r="F58" i="6"/>
  <c r="F54" i="6"/>
  <c r="H36" i="5" s="1"/>
  <c r="I36" i="5" s="1"/>
  <c r="F51" i="6"/>
  <c r="F46" i="6"/>
  <c r="F45" i="6" s="1"/>
  <c r="F44" i="6"/>
  <c r="F41" i="6"/>
  <c r="F40" i="6"/>
  <c r="H26" i="5" s="1"/>
  <c r="I26" i="5" s="1"/>
  <c r="F39" i="6"/>
  <c r="H25" i="5" s="1"/>
  <c r="I25" i="5" s="1"/>
  <c r="F35" i="6"/>
  <c r="H21" i="5" s="1"/>
  <c r="I21" i="5" s="1"/>
  <c r="F34" i="6"/>
  <c r="F33" i="6" s="1"/>
  <c r="F30" i="6"/>
  <c r="F29" i="6"/>
  <c r="F28" i="6"/>
  <c r="F27" i="6"/>
  <c r="F25" i="6"/>
  <c r="F24" i="6"/>
  <c r="F18" i="6"/>
  <c r="F16" i="6"/>
  <c r="F14" i="6"/>
  <c r="F13" i="6" s="1"/>
  <c r="F49" i="5"/>
  <c r="F27" i="5"/>
  <c r="F11" i="5"/>
  <c r="G30" i="3"/>
  <c r="H30" i="3" s="1"/>
  <c r="I30" i="3" s="1"/>
  <c r="H10" i="3"/>
  <c r="I10" i="3" s="1"/>
  <c r="F28" i="3"/>
  <c r="F26" i="3"/>
  <c r="F25" i="3" s="1"/>
  <c r="F11" i="3"/>
  <c r="F8" i="3" s="1"/>
  <c r="F70" i="2"/>
  <c r="F69" i="2"/>
  <c r="H50" i="1" s="1"/>
  <c r="I50" i="1" s="1"/>
  <c r="F68" i="2"/>
  <c r="F67" i="2"/>
  <c r="F66" i="2"/>
  <c r="G47" i="1" s="1"/>
  <c r="G43" i="1" s="1"/>
  <c r="F65" i="2"/>
  <c r="H46" i="1" s="1"/>
  <c r="I46" i="1" s="1"/>
  <c r="F64" i="2"/>
  <c r="F63" i="2"/>
  <c r="F62" i="2"/>
  <c r="F61" i="2"/>
  <c r="F57" i="2"/>
  <c r="H39" i="1" s="1"/>
  <c r="I39" i="1" s="1"/>
  <c r="F56" i="2"/>
  <c r="F55" i="2"/>
  <c r="F54" i="2"/>
  <c r="F52" i="2"/>
  <c r="F50" i="2"/>
  <c r="H36" i="1" s="1"/>
  <c r="I36" i="1" s="1"/>
  <c r="F47" i="2"/>
  <c r="F46" i="2"/>
  <c r="F42" i="2"/>
  <c r="F39" i="2"/>
  <c r="F36" i="2"/>
  <c r="F34" i="2"/>
  <c r="F33" i="2"/>
  <c r="G28" i="1" s="1"/>
  <c r="F32" i="2"/>
  <c r="F30" i="2"/>
  <c r="F29" i="2"/>
  <c r="F28" i="2" s="1"/>
  <c r="F27" i="2"/>
  <c r="H22" i="1" s="1"/>
  <c r="I22" i="1" s="1"/>
  <c r="F25" i="2"/>
  <c r="H20" i="1" s="1"/>
  <c r="I20" i="1" s="1"/>
  <c r="F24" i="2"/>
  <c r="G19" i="1" s="1"/>
  <c r="F22" i="2"/>
  <c r="F21" i="2"/>
  <c r="F20" i="2"/>
  <c r="G14" i="1" s="1"/>
  <c r="F18" i="2"/>
  <c r="F17" i="2" s="1"/>
  <c r="F14" i="2"/>
  <c r="F13" i="2" s="1"/>
  <c r="F18" i="1"/>
  <c r="F12" i="1"/>
  <c r="F9" i="1" s="1"/>
  <c r="F56" i="8" l="1"/>
  <c r="G70" i="7"/>
  <c r="H70" i="7" s="1"/>
  <c r="I70" i="7" s="1"/>
  <c r="F15" i="6"/>
  <c r="G12" i="5"/>
  <c r="F14" i="3"/>
  <c r="H48" i="5"/>
  <c r="I48" i="5" s="1"/>
  <c r="F60" i="6"/>
  <c r="F8" i="1"/>
  <c r="F45" i="2"/>
  <c r="H15" i="1"/>
  <c r="I15" i="1" s="1"/>
  <c r="F17" i="6"/>
  <c r="H13" i="5" s="1"/>
  <c r="I13" i="5" s="1"/>
  <c r="H14" i="5"/>
  <c r="I14" i="5" s="1"/>
  <c r="F53" i="2"/>
  <c r="H38" i="1" s="1"/>
  <c r="I38" i="1" s="1"/>
  <c r="H29" i="5"/>
  <c r="I29" i="5" s="1"/>
  <c r="F42" i="6"/>
  <c r="G48" i="1"/>
  <c r="H48" i="1" s="1"/>
  <c r="I48" i="1" s="1"/>
  <c r="F8" i="7"/>
  <c r="H43" i="1"/>
  <c r="I43" i="1" s="1"/>
  <c r="H13" i="3"/>
  <c r="I13" i="3" s="1"/>
  <c r="H29" i="3"/>
  <c r="I29" i="3" s="1"/>
  <c r="H25" i="1"/>
  <c r="I25" i="1" s="1"/>
  <c r="H49" i="1"/>
  <c r="I49" i="1" s="1"/>
  <c r="H47" i="1"/>
  <c r="I47" i="1" s="1"/>
  <c r="F20" i="6"/>
  <c r="F19" i="6" s="1"/>
  <c r="F12" i="2"/>
  <c r="H28" i="1"/>
  <c r="H27" i="1"/>
  <c r="I27" i="1" s="1"/>
  <c r="F26" i="2"/>
  <c r="H21" i="1" s="1"/>
  <c r="I21" i="1" s="1"/>
  <c r="F13" i="8"/>
  <c r="F57" i="6"/>
  <c r="F18" i="8"/>
  <c r="F17" i="8" s="1"/>
  <c r="H20" i="5"/>
  <c r="I20" i="5" s="1"/>
  <c r="F38" i="2"/>
  <c r="F53" i="6"/>
  <c r="H47" i="5"/>
  <c r="I47" i="5" s="1"/>
  <c r="H34" i="1"/>
  <c r="I34" i="1" s="1"/>
  <c r="H31" i="5"/>
  <c r="I31" i="5" s="1"/>
  <c r="G10" i="5"/>
  <c r="H10" i="5" s="1"/>
  <c r="I10" i="5" s="1"/>
  <c r="H12" i="3"/>
  <c r="I12" i="3" s="1"/>
  <c r="H18" i="7"/>
  <c r="I18" i="7" s="1"/>
  <c r="H16" i="7"/>
  <c r="I16" i="7" s="1"/>
  <c r="F38" i="6"/>
  <c r="H42" i="7"/>
  <c r="I42" i="7" s="1"/>
  <c r="H10" i="7"/>
  <c r="I10" i="7" s="1"/>
  <c r="G11" i="5"/>
  <c r="G8" i="5" s="1"/>
  <c r="F28" i="8"/>
  <c r="F27" i="8" s="1"/>
  <c r="F43" i="7"/>
  <c r="F14" i="7" s="1"/>
  <c r="F49" i="6"/>
  <c r="F15" i="5"/>
  <c r="F8" i="5" s="1"/>
  <c r="H24" i="5"/>
  <c r="I24" i="5" s="1"/>
  <c r="G23" i="3"/>
  <c r="H9" i="7"/>
  <c r="I9" i="7" s="1"/>
  <c r="H27" i="5"/>
  <c r="I27" i="5" s="1"/>
  <c r="H13" i="1"/>
  <c r="I13" i="1" s="1"/>
  <c r="H29" i="1"/>
  <c r="I29" i="1" s="1"/>
  <c r="H37" i="1"/>
  <c r="I37" i="1" s="1"/>
  <c r="F23" i="2"/>
  <c r="G11" i="7"/>
  <c r="G8" i="7" s="1"/>
  <c r="F80" i="8"/>
  <c r="H50" i="5"/>
  <c r="I50" i="5" s="1"/>
  <c r="H49" i="5"/>
  <c r="I49" i="5" s="1"/>
  <c r="G41" i="1"/>
  <c r="H41" i="1" s="1"/>
  <c r="I41" i="1" s="1"/>
  <c r="H42" i="1"/>
  <c r="I42" i="1" s="1"/>
  <c r="F23" i="5"/>
  <c r="F22" i="5" s="1"/>
  <c r="F19" i="2"/>
  <c r="H14" i="1" s="1"/>
  <c r="I14" i="1" s="1"/>
  <c r="G45" i="7"/>
  <c r="G44" i="7" s="1"/>
  <c r="H19" i="1"/>
  <c r="I19" i="1" s="1"/>
  <c r="G18" i="1"/>
  <c r="F12" i="6" l="1"/>
  <c r="H23" i="3"/>
  <c r="I23" i="3" s="1"/>
  <c r="F11" i="2"/>
  <c r="F6" i="1"/>
  <c r="H33" i="1"/>
  <c r="I33" i="1" s="1"/>
  <c r="H9" i="3"/>
  <c r="I9" i="3" s="1"/>
  <c r="G28" i="3"/>
  <c r="H28" i="3" s="1"/>
  <c r="I28" i="3" s="1"/>
  <c r="H18" i="5"/>
  <c r="I18" i="5" s="1"/>
  <c r="H11" i="7"/>
  <c r="I11" i="7" s="1"/>
  <c r="H11" i="3"/>
  <c r="I11" i="3" s="1"/>
  <c r="H11" i="5"/>
  <c r="I11" i="5" s="1"/>
  <c r="F12" i="8"/>
  <c r="I28" i="1"/>
  <c r="H16" i="5"/>
  <c r="I16" i="5" s="1"/>
  <c r="H18" i="1"/>
  <c r="I18" i="1" s="1"/>
  <c r="F37" i="6"/>
  <c r="F56" i="6"/>
  <c r="H19" i="5"/>
  <c r="I19" i="5" s="1"/>
  <c r="H40" i="5"/>
  <c r="I40" i="5" s="1"/>
  <c r="H39" i="5"/>
  <c r="I39" i="5" s="1"/>
  <c r="H12" i="5"/>
  <c r="I12" i="5" s="1"/>
  <c r="H35" i="5"/>
  <c r="I35" i="5" s="1"/>
  <c r="H34" i="5"/>
  <c r="I34" i="5" s="1"/>
  <c r="F52" i="6"/>
  <c r="G15" i="7"/>
  <c r="H15" i="7" s="1"/>
  <c r="I15" i="7" s="1"/>
  <c r="H30" i="5"/>
  <c r="I30" i="5" s="1"/>
  <c r="G9" i="5"/>
  <c r="H9" i="5" s="1"/>
  <c r="I9" i="5" s="1"/>
  <c r="H27" i="3"/>
  <c r="I27" i="3" s="1"/>
  <c r="G26" i="3"/>
  <c r="G12" i="1"/>
  <c r="F55" i="8"/>
  <c r="F26" i="8" s="1"/>
  <c r="F37" i="2"/>
  <c r="F31" i="2" s="1"/>
  <c r="H45" i="7"/>
  <c r="I45" i="7" s="1"/>
  <c r="H31" i="1"/>
  <c r="I31" i="1" s="1"/>
  <c r="G68" i="7"/>
  <c r="H68" i="7" s="1"/>
  <c r="I68" i="7" s="1"/>
  <c r="G8" i="3" l="1"/>
  <c r="H8" i="3" s="1"/>
  <c r="I8" i="3" s="1"/>
  <c r="F7" i="8"/>
  <c r="H15" i="5"/>
  <c r="I15" i="5" s="1"/>
  <c r="H23" i="5"/>
  <c r="I23" i="5" s="1"/>
  <c r="F36" i="6"/>
  <c r="F7" i="6" s="1"/>
  <c r="H42" i="5"/>
  <c r="I42" i="5" s="1"/>
  <c r="I38" i="5"/>
  <c r="H12" i="1"/>
  <c r="I12" i="1" s="1"/>
  <c r="G9" i="1"/>
  <c r="G8" i="1" s="1"/>
  <c r="G43" i="7"/>
  <c r="G14" i="7" s="1"/>
  <c r="H14" i="7" s="1"/>
  <c r="G25" i="3"/>
  <c r="G22" i="3" s="1"/>
  <c r="H26" i="3"/>
  <c r="I26" i="3" s="1"/>
  <c r="G30" i="1"/>
  <c r="H44" i="7"/>
  <c r="I44" i="7" s="1"/>
  <c r="F6" i="2"/>
  <c r="F5" i="2"/>
  <c r="G21" i="3" l="1"/>
  <c r="H22" i="3"/>
  <c r="I22" i="3" s="1"/>
  <c r="H8" i="5"/>
  <c r="I8" i="5" s="1"/>
  <c r="H30" i="1"/>
  <c r="I30" i="1" s="1"/>
  <c r="G26" i="1"/>
  <c r="H26" i="1" s="1"/>
  <c r="I26" i="1" s="1"/>
  <c r="H22" i="5"/>
  <c r="I22" i="5" s="1"/>
  <c r="H25" i="3"/>
  <c r="I25" i="3" s="1"/>
  <c r="H9" i="1"/>
  <c r="I9" i="1" s="1"/>
  <c r="H8" i="1"/>
  <c r="H8" i="7"/>
  <c r="I14" i="7"/>
  <c r="H43" i="7"/>
  <c r="I43" i="7" s="1"/>
  <c r="G20" i="3" l="1"/>
  <c r="H21" i="3"/>
  <c r="I21" i="3" s="1"/>
  <c r="H6" i="5"/>
  <c r="G6" i="5"/>
  <c r="G6" i="1"/>
  <c r="G6" i="7"/>
  <c r="I8" i="1"/>
  <c r="H6" i="1"/>
  <c r="H6" i="7"/>
  <c r="I8" i="7"/>
  <c r="G19" i="3" l="1"/>
  <c r="H20" i="3"/>
  <c r="I20" i="3" s="1"/>
  <c r="G18" i="3" l="1"/>
  <c r="H19" i="3"/>
  <c r="I19" i="3" s="1"/>
  <c r="G15" i="3" l="1"/>
  <c r="H18" i="3"/>
  <c r="I18" i="3" s="1"/>
  <c r="H15" i="3" l="1"/>
  <c r="I15" i="3" s="1"/>
  <c r="G14" i="3"/>
  <c r="G6" i="3" l="1"/>
  <c r="H14" i="3"/>
  <c r="H6" i="3" l="1"/>
  <c r="I14" i="3"/>
</calcChain>
</file>

<file path=xl/sharedStrings.xml><?xml version="1.0" encoding="utf-8"?>
<sst xmlns="http://schemas.openxmlformats.org/spreadsheetml/2006/main" count="1240" uniqueCount="408">
  <si>
    <t>Moneda Nacional - Miles de Pesos</t>
  </si>
  <si>
    <t xml:space="preserve"> PROGRAMA : 050501 SUBSECRETARÍA DE DESARROLLO REGIONAL Y ADMINISTRATIVO                           </t>
  </si>
  <si>
    <t>Sub</t>
  </si>
  <si>
    <t>Ite</t>
  </si>
  <si>
    <t>Asig</t>
  </si>
  <si>
    <t>Denominación</t>
  </si>
  <si>
    <t>Ley Inicial</t>
  </si>
  <si>
    <t>Total Decretos</t>
  </si>
  <si>
    <t>Ley Vigente</t>
  </si>
  <si>
    <t>Variación %</t>
  </si>
  <si>
    <t>TOTAL INGRESOS</t>
  </si>
  <si>
    <t>05</t>
  </si>
  <si>
    <t xml:space="preserve">   </t>
  </si>
  <si>
    <t xml:space="preserve">    </t>
  </si>
  <si>
    <t xml:space="preserve">TRANSFERENCIAS CORRIENTES                                                       </t>
  </si>
  <si>
    <t>C</t>
  </si>
  <si>
    <t>02</t>
  </si>
  <si>
    <t>016</t>
  </si>
  <si>
    <t/>
  </si>
  <si>
    <t xml:space="preserve">06 </t>
  </si>
  <si>
    <t xml:space="preserve">De Gobiernos Extranjeros                                                        </t>
  </si>
  <si>
    <t xml:space="preserve">001 </t>
  </si>
  <si>
    <t xml:space="preserve">Del Gobierno Español - Instituto de Crédito Oficial de España                                                                                                                                                                                             </t>
  </si>
  <si>
    <t>08</t>
  </si>
  <si>
    <t xml:space="preserve">OTROS INGRESOS CORRIENTES                                                       </t>
  </si>
  <si>
    <t xml:space="preserve">01 </t>
  </si>
  <si>
    <t xml:space="preserve">Recuperaciones y Reembolsos por Licencias Médicas                               </t>
  </si>
  <si>
    <t xml:space="preserve">99 </t>
  </si>
  <si>
    <t xml:space="preserve">Otros                                                                           </t>
  </si>
  <si>
    <t>09</t>
  </si>
  <si>
    <t xml:space="preserve">APORTE FISCAL                                                                   </t>
  </si>
  <si>
    <t xml:space="preserve">Libre                                                                           </t>
  </si>
  <si>
    <t xml:space="preserve">03 </t>
  </si>
  <si>
    <t xml:space="preserve">Servicio de la Deuda Externa                                                    </t>
  </si>
  <si>
    <t>10</t>
  </si>
  <si>
    <t xml:space="preserve">Vehículos                                                                       </t>
  </si>
  <si>
    <t>12</t>
  </si>
  <si>
    <t>15</t>
  </si>
  <si>
    <t xml:space="preserve">SALDO INICIAL DE CAJA                                                           </t>
  </si>
  <si>
    <t>TOTAL GASTOS</t>
  </si>
  <si>
    <t>21</t>
  </si>
  <si>
    <t xml:space="preserve">GASTOS EN PERSONAL                                                              </t>
  </si>
  <si>
    <t>22</t>
  </si>
  <si>
    <t xml:space="preserve">BIENES Y SERVICIOS DE CONSUMO                                                   </t>
  </si>
  <si>
    <t>23</t>
  </si>
  <si>
    <t>PRESTACIONES DE SEGURIDAD SOCIAL</t>
  </si>
  <si>
    <t>03</t>
  </si>
  <si>
    <t>003</t>
  </si>
  <si>
    <t>24</t>
  </si>
  <si>
    <t>01</t>
  </si>
  <si>
    <t>Al Sector Privado</t>
  </si>
  <si>
    <t>100</t>
  </si>
  <si>
    <t>103</t>
  </si>
  <si>
    <t>Universidad Católica - Centro Latinoamericano de Políticas Económicas y Sociales</t>
  </si>
  <si>
    <t xml:space="preserve">A Otras Entidades Públicas                                                      </t>
  </si>
  <si>
    <t>010</t>
  </si>
  <si>
    <t>Fortalecimiento de Capacidades Regionales en Materia de Atracción de Inversiones</t>
  </si>
  <si>
    <t xml:space="preserve">024 </t>
  </si>
  <si>
    <t xml:space="preserve">Capacitación en Desarrollo Regional y Comunal                                                                                                                                                                                                             </t>
  </si>
  <si>
    <t xml:space="preserve">409 </t>
  </si>
  <si>
    <t xml:space="preserve">Oficina Revitalización de Barrios e Infraestructura Patrimonial                                                                                                                                                                                           </t>
  </si>
  <si>
    <t xml:space="preserve">415 </t>
  </si>
  <si>
    <t xml:space="preserve">Oficina Donación Española                                                                                                                                                                                                                                 </t>
  </si>
  <si>
    <t xml:space="preserve">07 </t>
  </si>
  <si>
    <t xml:space="preserve">A Organismos Internacionales                                                    </t>
  </si>
  <si>
    <t>002</t>
  </si>
  <si>
    <t>A Comisión Económica Para América Latina y el Caribe de las Naciones Unidas</t>
  </si>
  <si>
    <t>006</t>
  </si>
  <si>
    <t>007</t>
  </si>
  <si>
    <t>Org. De las Naciones Unidas para la alimentacion y la agricultura</t>
  </si>
  <si>
    <t>29</t>
  </si>
  <si>
    <t xml:space="preserve">ADQUISICIÓN DE ACTIVOS NO FINANCIEROS                                           </t>
  </si>
  <si>
    <t xml:space="preserve">04 </t>
  </si>
  <si>
    <t xml:space="preserve">Mobiliario y Otros                                                              </t>
  </si>
  <si>
    <t xml:space="preserve">05 </t>
  </si>
  <si>
    <t xml:space="preserve">Máquinas y Equipos                                                              </t>
  </si>
  <si>
    <t xml:space="preserve">Equipos Informáticos                                                            </t>
  </si>
  <si>
    <t xml:space="preserve">Programas Informáticos                                                          </t>
  </si>
  <si>
    <t>34</t>
  </si>
  <si>
    <t xml:space="preserve">SERVICIO DE LA DEUDA                                                            </t>
  </si>
  <si>
    <t xml:space="preserve">02 </t>
  </si>
  <si>
    <t xml:space="preserve">Amortización Deuda Externa                                                      </t>
  </si>
  <si>
    <t xml:space="preserve">Intereses Deuda Externa                                                         </t>
  </si>
  <si>
    <t xml:space="preserve">Otros Gastos Financieros Deuda Externa                                          </t>
  </si>
  <si>
    <t xml:space="preserve">Deuda Flotante                                                                  </t>
  </si>
  <si>
    <t xml:space="preserve">Estado del Decreto: Aprobado            </t>
  </si>
  <si>
    <t>Item</t>
  </si>
  <si>
    <t>DENOMINACION</t>
  </si>
  <si>
    <t>MODIFICACIONES</t>
  </si>
  <si>
    <t>INGRESOS</t>
  </si>
  <si>
    <t xml:space="preserve">Del Sector Privado                                                              </t>
  </si>
  <si>
    <t xml:space="preserve">003 </t>
  </si>
  <si>
    <t xml:space="preserve">Administradora del Fondo para Bonificación por Retiro                                                                                                                                                                                                     </t>
  </si>
  <si>
    <t xml:space="preserve">Del Gobierno Central                                                            </t>
  </si>
  <si>
    <t xml:space="preserve">112 </t>
  </si>
  <si>
    <t xml:space="preserve">Subsecretaría de Desarrollo Regional y Administrativo - Programa 05                                                                                                                                                                                       </t>
  </si>
  <si>
    <t xml:space="preserve">Multas y Sanciones Pecuniarias                                                  </t>
  </si>
  <si>
    <t>Venta de Activos No Financieros</t>
  </si>
  <si>
    <t xml:space="preserve">RECUPERACIÓN DE PRÉSTAMOS                                                       </t>
  </si>
  <si>
    <t xml:space="preserve">10 </t>
  </si>
  <si>
    <t xml:space="preserve">Ingresos por Percibir                                                           </t>
  </si>
  <si>
    <t>GASTOS</t>
  </si>
  <si>
    <t xml:space="preserve">PRESTACIONES DE SEGURIDAD SOCIAL                                                </t>
  </si>
  <si>
    <t xml:space="preserve">Prestaciones Sociales del Empleador                                             </t>
  </si>
  <si>
    <t xml:space="preserve">Universidad del Desarrollo </t>
  </si>
  <si>
    <t xml:space="preserve">A Banco Interamericano de Desarrollo (BID)                                                                                                                                                                                                                </t>
  </si>
  <si>
    <t xml:space="preserve">A Banco Mundial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</si>
  <si>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PROGRAMA : 050502 FORTALECIMIENTO DE LA GESTIÓN SUBNACIONAL                                       </t>
  </si>
  <si>
    <t>c</t>
  </si>
  <si>
    <t>99</t>
  </si>
  <si>
    <t xml:space="preserve">026 </t>
  </si>
  <si>
    <t xml:space="preserve">Programa Academia Capacitación Municipal y Regional                                                                                                                                                                                                       </t>
  </si>
  <si>
    <t xml:space="preserve">033 </t>
  </si>
  <si>
    <t xml:space="preserve">Fondo Concursable  Becas - Ley N°20.742                                                                                                                                                                                                                   </t>
  </si>
  <si>
    <t xml:space="preserve">034 </t>
  </si>
  <si>
    <t xml:space="preserve">Programa de Apoyo al Mejoramiento de la Gestión y de Servicios Municipales                                                                                                                                                                           </t>
  </si>
  <si>
    <t xml:space="preserve">602 </t>
  </si>
  <si>
    <t xml:space="preserve">Municipalidades (Programa de Modernización)                                                                                                                                                                                                               </t>
  </si>
  <si>
    <t>33</t>
  </si>
  <si>
    <t xml:space="preserve">TRANSFERENCIAS DE CAPITAL                                                       </t>
  </si>
  <si>
    <t>07</t>
  </si>
  <si>
    <t xml:space="preserve">Deuda Flotante      </t>
  </si>
  <si>
    <t>35</t>
  </si>
  <si>
    <t xml:space="preserve">SALDO FINAL DE CAJA                  </t>
  </si>
  <si>
    <t>Modificaciones</t>
  </si>
  <si>
    <t>Otros Ingresos Corrientes</t>
  </si>
  <si>
    <t>Multas y Sanciones Pecuniarias</t>
  </si>
  <si>
    <t>034</t>
  </si>
  <si>
    <t xml:space="preserve">Programa de Apoyo a la Acreditación de Calidad de Servicios Municipales                                                                                                                                                                                   </t>
  </si>
  <si>
    <t>SALDO FINAL DE CAJA</t>
  </si>
  <si>
    <t xml:space="preserve"> PROGRAMA : 050503 PROGRAMAS DE DESARROLLO LOCAL                                                   </t>
  </si>
  <si>
    <t>OTROS INGRESOS CORRIENTES</t>
  </si>
  <si>
    <t xml:space="preserve">Otros                                                        </t>
  </si>
  <si>
    <t xml:space="preserve">De Fomento                                                                      </t>
  </si>
  <si>
    <t>13</t>
  </si>
  <si>
    <t>Transferencias Para Gastos de Capital</t>
  </si>
  <si>
    <t>Del Gobierno Central</t>
  </si>
  <si>
    <t>102</t>
  </si>
  <si>
    <t>104</t>
  </si>
  <si>
    <t>105</t>
  </si>
  <si>
    <t>109</t>
  </si>
  <si>
    <t>110</t>
  </si>
  <si>
    <t>111</t>
  </si>
  <si>
    <t>116</t>
  </si>
  <si>
    <t>118</t>
  </si>
  <si>
    <t>14</t>
  </si>
  <si>
    <t xml:space="preserve">ENDEUDAMIENTO                                                                   </t>
  </si>
  <si>
    <t xml:space="preserve">Endeudamiento Externo                                                           </t>
  </si>
  <si>
    <t xml:space="preserve">Al Gobierno Central                                                             </t>
  </si>
  <si>
    <t>004</t>
  </si>
  <si>
    <t>A la Dirección de Arquitectura - MOP</t>
  </si>
  <si>
    <t xml:space="preserve">Subsecretaría de Desarrollo Regional y Administrativo - Programa 01    </t>
  </si>
  <si>
    <t xml:space="preserve">403 </t>
  </si>
  <si>
    <t xml:space="preserve">Municipalidades (Compensación por Predios Exentos)                                                                                                                                                                                                        </t>
  </si>
  <si>
    <t xml:space="preserve">406 </t>
  </si>
  <si>
    <t xml:space="preserve">Municipalidades (Programa Esterilización y Atención Sanitaria de Animales de Compañia)                                                                                                                                                                    </t>
  </si>
  <si>
    <t>25</t>
  </si>
  <si>
    <t xml:space="preserve">INGRESOS AL FISCO </t>
  </si>
  <si>
    <t>Otros Ingresos al Fisco</t>
  </si>
  <si>
    <t>32</t>
  </si>
  <si>
    <t xml:space="preserve">PRÉSTAMOS                                                                       </t>
  </si>
  <si>
    <t xml:space="preserve">002 </t>
  </si>
  <si>
    <t xml:space="preserve">Municipalidades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</si>
  <si>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005 </t>
  </si>
  <si>
    <t xml:space="preserve">006 </t>
  </si>
  <si>
    <t xml:space="preserve">100 </t>
  </si>
  <si>
    <t xml:space="preserve">Municipalidades (Fondo Recuperación de Ciudades)                                                                                                                                                                                                          </t>
  </si>
  <si>
    <t xml:space="preserve">110 </t>
  </si>
  <si>
    <t xml:space="preserve">Municipalidades (Fondo de Incentivo al Mejoramiento de la Gestión Municipal)                                                                                                                                                                              </t>
  </si>
  <si>
    <t xml:space="preserve">111 </t>
  </si>
  <si>
    <t xml:space="preserve">Municipalidades (Programa Revitalización de Barrios e Infraestructura Patrimonial Emblemática)                                                                                                                                                            </t>
  </si>
  <si>
    <t>Saldo Final de Caja</t>
  </si>
  <si>
    <t xml:space="preserve">TRANSFERENCIAS PARA GASTOS DE CAPITAL                                           </t>
  </si>
  <si>
    <t xml:space="preserve">Gobierno Regional de Atacama - Programa 02                                                                                                                                                                                                               </t>
  </si>
  <si>
    <t xml:space="preserve">Gobierno Regional de Valparaíso - Programa 02                                                                                                                                                                                                               </t>
  </si>
  <si>
    <t xml:space="preserve">106 </t>
  </si>
  <si>
    <t>Gobierno Regional de Aysén-Programa 02</t>
  </si>
  <si>
    <t xml:space="preserve">113 </t>
  </si>
  <si>
    <t xml:space="preserve">Gobierno Regional de O'Higgins - Programa 02                                                                                                                                                                                                              </t>
  </si>
  <si>
    <t>ENDEUDAMIENTO</t>
  </si>
  <si>
    <t>Endeudamiento externo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</si>
  <si>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                            </t>
  </si>
  <si>
    <t xml:space="preserve">Al Consejo de Monumentos Nacionales                                                                                                                                                                                                                       </t>
  </si>
  <si>
    <t>26</t>
  </si>
  <si>
    <t xml:space="preserve">OTROS GASTOS CORRIENTES                                                         </t>
  </si>
  <si>
    <t xml:space="preserve">Devoluciones                                                                    </t>
  </si>
  <si>
    <t xml:space="preserve">PRESTAMOS </t>
  </si>
  <si>
    <t>04</t>
  </si>
  <si>
    <t>Municipalidades</t>
  </si>
  <si>
    <t>018</t>
  </si>
  <si>
    <t xml:space="preserve">Al Serviu VIII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</si>
  <si>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SALDO FINAL DE CAJA                                                             </t>
  </si>
  <si>
    <t xml:space="preserve"> PROGRAMA : 050505 TRANSFERENCIAS A GOBIERNOS REGIONALES</t>
  </si>
  <si>
    <t xml:space="preserve">Dirección de Educación Pública - Programa 02                                                                                                                                                                                                              </t>
  </si>
  <si>
    <t xml:space="preserve">080 </t>
  </si>
  <si>
    <t xml:space="preserve">Tesoro Público Ley N°20.378 - Fondo de Apoyo Regional (FAR)                                                                                                                                                                                               </t>
  </si>
  <si>
    <t>Al Servicio Nacional del Patrimonio Cultural</t>
  </si>
  <si>
    <t xml:space="preserve">016 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</si>
  <si>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</t>
  </si>
  <si>
    <t xml:space="preserve">018 </t>
  </si>
  <si>
    <t xml:space="preserve">Subsecretaría del Interior - Programa 01                                                                                                                                                                                                                  </t>
  </si>
  <si>
    <t>064</t>
  </si>
  <si>
    <t>Programa Funcionamiento Región de Coquimbo</t>
  </si>
  <si>
    <t xml:space="preserve">101 </t>
  </si>
  <si>
    <t xml:space="preserve">Programa Gastos de Funcionamiento Región de Tarapacá                                                                                                                                                                               </t>
  </si>
  <si>
    <t xml:space="preserve">102 </t>
  </si>
  <si>
    <t>Programa Gastos de Funcionamiento Región de Antofagasta</t>
  </si>
  <si>
    <t xml:space="preserve">Programa Gastos de Funcionamiento Región de Atacama                                                                                                                                       </t>
  </si>
  <si>
    <t xml:space="preserve">Programa Gastos de Funcionamiento Región de Coquimbo                                                                                                                                             </t>
  </si>
  <si>
    <t xml:space="preserve">105 </t>
  </si>
  <si>
    <t xml:space="preserve">Programa Gastos de Funcionamiento Región de Valparaíso                                                                                                                                                                                                               </t>
  </si>
  <si>
    <t xml:space="preserve">Programa Gastos de Funcionamiento Región del Libertador Bernardo O'Higgins                                                                                                                                                                                                          </t>
  </si>
  <si>
    <t>107</t>
  </si>
  <si>
    <t xml:space="preserve">Programa Gastos de Funcionamiento Región del Maule                                                                                                                                                         </t>
  </si>
  <si>
    <t xml:space="preserve">108 </t>
  </si>
  <si>
    <t xml:space="preserve">Programa Gastos de Funcionamiento Región del Bio Bio                                                                                                                                </t>
  </si>
  <si>
    <t>Programa Gastos de Funcionamiento Región de la Araucanía</t>
  </si>
  <si>
    <t xml:space="preserve">Programa Gastos de Funcionamiento Región de Los Lagos                                                                                                                                                                                                           </t>
  </si>
  <si>
    <t xml:space="preserve">Programa Gastos de Funcionamiento Región de Aysén del General Carlos Ibañez del Campo                                                                                                                                                           </t>
  </si>
  <si>
    <t xml:space="preserve">Programa Gastos de Funcionamiento Región Magallanes y de la Antártica Chilena                                                                                                                                                                                                       </t>
  </si>
  <si>
    <t xml:space="preserve">Programa Gastos de Funcionamiento Región Metropolitana                                                                                                                                                                                                    </t>
  </si>
  <si>
    <t xml:space="preserve">114 </t>
  </si>
  <si>
    <t>Programa Gastos de Funcionamiento Región de Los Ríos</t>
  </si>
  <si>
    <t>115</t>
  </si>
  <si>
    <t>Programa Gastos de Funcionamiento Región de Arica y Parinacota</t>
  </si>
  <si>
    <t>Programa Gastos de Funcionamiento Región de Ñuble</t>
  </si>
  <si>
    <t>914</t>
  </si>
  <si>
    <t>A la Subsecretaría de Bienes Nacionales</t>
  </si>
  <si>
    <t>995</t>
  </si>
  <si>
    <t>A Corporación de Fomento de la Producción</t>
  </si>
  <si>
    <t xml:space="preserve">Programa Inversión Regional Región de Tarapacá                                                                                                                                                                                         </t>
  </si>
  <si>
    <t>Programa Inversión Regional Región de Antofagasta</t>
  </si>
  <si>
    <t xml:space="preserve">Programa Inversión Regional Región de Atacama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</si>
  <si>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004 </t>
  </si>
  <si>
    <t xml:space="preserve">Programa Inversión Regional RegiónRegión de Coquimbo                                                                                                                                                                                                            </t>
  </si>
  <si>
    <t xml:space="preserve">Programa Inversión Regional Región Región de Valparaíso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</si>
  <si>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Inversión Regional Región del Libertador Bernardo O'Higgins                                        </t>
  </si>
  <si>
    <t xml:space="preserve">007 </t>
  </si>
  <si>
    <t xml:space="preserve">Programa Inversión Regional RegiónRegión del Maule                                                                                                                                                                                                                              </t>
  </si>
  <si>
    <t xml:space="preserve">008 </t>
  </si>
  <si>
    <t xml:space="preserve">Programa Inversión Regional Región del Bio Bio                                                                                                                                                                                                                            </t>
  </si>
  <si>
    <t xml:space="preserve">009 </t>
  </si>
  <si>
    <t xml:space="preserve">Programa Inversión Regional Región de la Araucanía                                                                                                                                                                                        </t>
  </si>
  <si>
    <t xml:space="preserve">010 </t>
  </si>
  <si>
    <t xml:space="preserve">Programa Inversión Regional Región de Los Lagos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</si>
  <si>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011 </t>
  </si>
  <si>
    <t xml:space="preserve">Programa Inversión Regional  Región de Aysén del General Carlos Ibañez del Campo             </t>
  </si>
  <si>
    <t xml:space="preserve">012 </t>
  </si>
  <si>
    <t xml:space="preserve">Programa Inversión Regional Región Magallanes y de la Antártica Chilena                                                                                                                                                                              </t>
  </si>
  <si>
    <t xml:space="preserve">013 </t>
  </si>
  <si>
    <t xml:space="preserve">Programa Inversión Regional Región Metropolitana                                                                                                                                                                                                          </t>
  </si>
  <si>
    <t xml:space="preserve">014 </t>
  </si>
  <si>
    <t>Programa Inversión Regional Región de Los Ríos</t>
  </si>
  <si>
    <t xml:space="preserve">015 </t>
  </si>
  <si>
    <t>Programa Inversión Regional Región de Arica y Parinacota</t>
  </si>
  <si>
    <t>Programa Inversión Regional Región de Ñuble</t>
  </si>
  <si>
    <t xml:space="preserve">017 </t>
  </si>
  <si>
    <t xml:space="preserve">Subsecretaría de Desarrollo Regional y Administrativo - Programa 03                                                                                                                                                                                       </t>
  </si>
  <si>
    <t xml:space="preserve">019 </t>
  </si>
  <si>
    <t>Ala Subsecretaría de Bienes Nacionales</t>
  </si>
  <si>
    <t>916</t>
  </si>
  <si>
    <t xml:space="preserve">Al Consejo de Monumentos Nacionales     </t>
  </si>
  <si>
    <t xml:space="preserve">Provisión Fondo Nacional de Desarrollo Regional                                                                                                                                                                                                           </t>
  </si>
  <si>
    <t>081</t>
  </si>
  <si>
    <t>Subsecretaría de Energía-Programa 04</t>
  </si>
  <si>
    <t xml:space="preserve">115 </t>
  </si>
  <si>
    <t>Programa Gastos de Funcionamiento Región de  ÑuBle</t>
  </si>
  <si>
    <t>101</t>
  </si>
  <si>
    <t>108</t>
  </si>
  <si>
    <t>Fundación Chile Descentralizado Desarrollado</t>
  </si>
  <si>
    <t>Universidad Adolfo Ibañez-Indice de bienestar territorial para mejorar la toma de decisiones</t>
  </si>
  <si>
    <t>Prestaciones Previsionales</t>
  </si>
  <si>
    <t>Saldo Inicial de Caja</t>
  </si>
  <si>
    <t>Otros Integros al Fisco</t>
  </si>
  <si>
    <t>Integros al Fisco</t>
  </si>
  <si>
    <t>200</t>
  </si>
  <si>
    <t>Fondo de Emergencia Transitorio</t>
  </si>
  <si>
    <t>30</t>
  </si>
  <si>
    <t>ADQUISICIÓN DE ACTIVOS FINANCIEROS</t>
  </si>
  <si>
    <t>Aporte Reembolsable Especial a Municipalidades</t>
  </si>
  <si>
    <t>120</t>
  </si>
  <si>
    <t>Fondo de Desarrollo Municipal</t>
  </si>
  <si>
    <t>082</t>
  </si>
  <si>
    <t>Subsecretaría del Medio Ambiente - Programa de Residuos Sólidos</t>
  </si>
  <si>
    <t>403</t>
  </si>
  <si>
    <t>Estado del Decreto: Aprobado</t>
  </si>
  <si>
    <t>020</t>
  </si>
  <si>
    <t>Servicio Nacional del Patrimonio Cultural</t>
  </si>
  <si>
    <t>Fortalecimiento y Apoyo Técnico a los Gobiernos Regionales</t>
  </si>
  <si>
    <t>Fortalecimiento de Capacidades de Intervención en Zonas Rurales</t>
  </si>
  <si>
    <t xml:space="preserve">                                            </t>
  </si>
  <si>
    <t xml:space="preserve">                                              </t>
  </si>
  <si>
    <t>Al Serviu</t>
  </si>
  <si>
    <t xml:space="preserve">Al Gobierno Central  </t>
  </si>
  <si>
    <t>Gobierno Regional del Bio Bio -Programa 02</t>
  </si>
  <si>
    <t xml:space="preserve">OTROS GASTOS CORRIENTES     </t>
  </si>
  <si>
    <t xml:space="preserve">Gobierno Regional del Maule - Programa 02                                                                                                                                                                                                               </t>
  </si>
  <si>
    <t>410</t>
  </si>
  <si>
    <t>Universidad de Chile - Fortalecimiento Organizacional Gobiernos Regionales</t>
  </si>
  <si>
    <t>119</t>
  </si>
  <si>
    <t xml:space="preserve">Gobierno Regional de Antofagasta - Programa 02                                                                                                                                                                                      </t>
  </si>
  <si>
    <t xml:space="preserve">Gobierno Regional de Ñuble - Programa 02                                                                                                                                                                                                       </t>
  </si>
  <si>
    <t>Gobierno Regional de Tarapacá</t>
  </si>
  <si>
    <t>201</t>
  </si>
  <si>
    <t>Recuperación de Licencias Médicas - FONASA</t>
  </si>
  <si>
    <t>029</t>
  </si>
  <si>
    <t>Servicio Nacional del Patrimonio Cultural, Programa 01</t>
  </si>
  <si>
    <t>Devoluciones</t>
  </si>
  <si>
    <t>432</t>
  </si>
  <si>
    <t>Fondo de Apoyo Contingencia Regional</t>
  </si>
  <si>
    <t>Programa Financiamiento Gobiernos Regionales</t>
  </si>
  <si>
    <t>06</t>
  </si>
  <si>
    <t>Deuda Flotante</t>
  </si>
  <si>
    <t>INTEGROS AL FISCO</t>
  </si>
  <si>
    <t xml:space="preserve">INGRETROSS AL FISCO </t>
  </si>
  <si>
    <t>Otros Integros  al Fisco</t>
  </si>
  <si>
    <t>VENTA DE ACTIVOS NO FINANCIEROS</t>
  </si>
  <si>
    <t>Vehículos</t>
  </si>
  <si>
    <t>008</t>
  </si>
  <si>
    <t>A Facultad Latinoamericana de Ciencias Sociales</t>
  </si>
  <si>
    <t>027</t>
  </si>
  <si>
    <t>Aceleración de Carteras de Planes de Zonas Rezagadas</t>
  </si>
  <si>
    <t>PLANILLA DE DECRETOS POR PROGRAMA PERIODO 2023</t>
  </si>
  <si>
    <t>Mobiliario y Otros</t>
  </si>
  <si>
    <t>Al Gobierno Central</t>
  </si>
  <si>
    <t>Servicio Nacional de Prevención y Respuesta Ante Desastres -Municipalidades (Prevención y Mitigación de Riesgos)</t>
  </si>
  <si>
    <t>A Otras Entidades Públicas</t>
  </si>
  <si>
    <t>500</t>
  </si>
  <si>
    <t>005</t>
  </si>
  <si>
    <t>Municipalidades (Programa de Mejoramiento Urbano y Equipamiento Comunal)</t>
  </si>
  <si>
    <t>Municipalidades (Programa Mejoramiento de Barrios)</t>
  </si>
  <si>
    <t>Municipalidades (Fondo Recuperación de Ciudades)</t>
  </si>
  <si>
    <t>Concepto Presupuestario</t>
  </si>
  <si>
    <t>Requerimiento</t>
  </si>
  <si>
    <t>Compromiso</t>
  </si>
  <si>
    <t>Devengado</t>
  </si>
  <si>
    <t>Efectivo</t>
  </si>
  <si>
    <t>05 TRANSFERENCIAS CORRIENTES</t>
  </si>
  <si>
    <t>0502 Del Gobierno Central</t>
  </si>
  <si>
    <t>0502201 Recuperación de Licencias Médicas - FONASA</t>
  </si>
  <si>
    <t>0506 De Gobiernos Extranjeros</t>
  </si>
  <si>
    <t>0506001 Del Gobierno Español - Instituto de Crédito Oficia</t>
  </si>
  <si>
    <t>08 OTROS INGRESOS CORRIENTES</t>
  </si>
  <si>
    <t>0801 Recuperaciones y Reembolsos por Licencias Médicas</t>
  </si>
  <si>
    <t>0801001 Reembolsos Art. 4 ° Ley N ° 19.345 y Ley N° 19.117</t>
  </si>
  <si>
    <t>0801002 Recuperaciones Art. 12 Ley N °18.196 y Ley N° 19.117</t>
  </si>
  <si>
    <t>0802 Multas y Sanciones
Pecuniarias</t>
  </si>
  <si>
    <t>0899 Otros</t>
  </si>
  <si>
    <t>0899100 Administradora del Fondo para Bonificación por Retiro</t>
  </si>
  <si>
    <t>0899999 Otros</t>
  </si>
  <si>
    <t>09 APORTE FISCAL</t>
  </si>
  <si>
    <t>0901 Libre</t>
  </si>
  <si>
    <t>0901001 Remuneraciones</t>
  </si>
  <si>
    <t>0901002 Resto</t>
  </si>
  <si>
    <t>0903 Servicio de la Deuda Externa</t>
  </si>
  <si>
    <t>0903001 Amortizaciones</t>
  </si>
  <si>
    <t>0903002 Intereses</t>
  </si>
  <si>
    <t>0903002001 Intereses Servicio a la Deuda</t>
  </si>
  <si>
    <t>0903003 Otros Gastos Financieros</t>
  </si>
  <si>
    <t xml:space="preserve">10 Venta De Activos No Financieros
</t>
  </si>
  <si>
    <t>1003 Vehículos</t>
  </si>
  <si>
    <t>1210 Ingresos por Percibir</t>
  </si>
  <si>
    <t>15 SALDO INICIAL DE CAJA</t>
  </si>
  <si>
    <t>TOTAL</t>
  </si>
  <si>
    <t>08 Otros Ingresos Corrientes</t>
  </si>
  <si>
    <t>0899001 Devoluciones y Reintegros no provinientes de impto.</t>
  </si>
  <si>
    <t>13 TRANSFERENCIAS PARA GASTOS DE CAPITAL</t>
  </si>
  <si>
    <t>1302 Del Gobierno Central</t>
  </si>
  <si>
    <t>1302029 Servicio Nacional del Patrimonio Cultural, Program</t>
  </si>
  <si>
    <t>1402002 Empréstitos</t>
  </si>
  <si>
    <t>GASTOS DE CAPITAL</t>
  </si>
  <si>
    <t>DEC.154</t>
  </si>
  <si>
    <t xml:space="preserve">Registro 0195EE </t>
  </si>
  <si>
    <t>FEBRERO</t>
  </si>
  <si>
    <t>MARZO</t>
  </si>
  <si>
    <t>DEC.267</t>
  </si>
  <si>
    <t xml:space="preserve">Registro 0395EE </t>
  </si>
  <si>
    <t>OF.404/2023</t>
  </si>
  <si>
    <t>DEC.271</t>
  </si>
  <si>
    <t>Registro 0385EE</t>
  </si>
  <si>
    <t>OF.368/2023</t>
  </si>
  <si>
    <t>DEC.265</t>
  </si>
  <si>
    <t>Registro 0447EE</t>
  </si>
  <si>
    <t>OF.S/N</t>
  </si>
  <si>
    <t>Dec.233</t>
  </si>
  <si>
    <t>Registro 0265EE</t>
  </si>
  <si>
    <t>Nº154   Asigna recursos Emergencia (3% GORE y 5% Provision) FNDR</t>
  </si>
  <si>
    <t>Nº233  Asigna recursos Emergencia (3% GORE y 5% Provision) FNDR</t>
  </si>
  <si>
    <t>Registro 0370EE</t>
  </si>
  <si>
    <t>Dec.256</t>
  </si>
  <si>
    <t>Nº256  Asigna recursos Emergencia (3% GORE y 5% Provision) FNDR</t>
  </si>
  <si>
    <t>Ingresos al 30/04/2023</t>
  </si>
  <si>
    <t xml:space="preserve">ABRIL </t>
  </si>
  <si>
    <t>OF.492/2023</t>
  </si>
  <si>
    <t>Registro 0460EE</t>
  </si>
  <si>
    <t>Dec.362</t>
  </si>
  <si>
    <t>Dec.400</t>
  </si>
  <si>
    <t>Registro  0415EE</t>
  </si>
  <si>
    <t>Dec.313</t>
  </si>
  <si>
    <t>Registro 0445EE</t>
  </si>
  <si>
    <t>S/N Dipres</t>
  </si>
  <si>
    <t>Dec.398</t>
  </si>
  <si>
    <t xml:space="preserve">Registro  0521EE </t>
  </si>
  <si>
    <t>OF.488/2023</t>
  </si>
  <si>
    <t>025</t>
  </si>
  <si>
    <t>Gobiernos Regionales - Programas de Inversión</t>
  </si>
  <si>
    <t>Nº313 gastos de Emergencia SSI - Fondo Apoyo Municipal.</t>
  </si>
  <si>
    <t>Decretos FNDR: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</si>
</sst>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64" formatCode="_-* #,##0.00_-;\-* #,##0.00_-;_-* &quot;-&quot;??_-;_-@_-"/>
    <numFmt numFmtId="165" formatCode="#,###"/>
    <numFmt numFmtId="166" formatCode="#.##%"/>
    <numFmt numFmtId="167" formatCode="_-* #,##0_-;\-* #,##0_-;_-* &quot;-&quot;??_-;_-@"/>
    <numFmt numFmtId="168" formatCode="#,##0_ ;[Red]\-#,##0\ "/>
    <numFmt numFmtId="169" formatCode="d/m/yyyy"/>
    <numFmt numFmtId="170" formatCode="dd\.mm\.yyyy"/>
    <numFmt numFmtId="171" formatCode="dd\-mm\-yyyy"/>
    <numFmt numFmtId="172" formatCode="_-* #,##0_-;\-* #,##0_-;_-* &quot;-&quot;??_-;_-@_-"/>
    <numFmt numFmtId="173" formatCode="#,##0;\(#,##0\)"/>
  </numFmts>
  <fonts count="26" x14ac:knownFonts="1">
    <font>
      <sz val="11"/>
      <color theme="1"/>
      <name val="Calibri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2"/>
      <color rgb="FFFF0000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Trebuchet MS"/>
      <family val="2"/>
    </font>
    <font>
      <b/>
      <sz val="11"/>
      <name val="Calibri"/>
      <family val="2"/>
    </font>
    <font>
      <sz val="10"/>
      <name val="Trebuchet MS"/>
      <family val="2"/>
    </font>
    <font>
      <sz val="10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sz val="6"/>
      <color rgb="FF666666"/>
      <name val="Trebuchet MS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790">
    <xf numFmtId="0" fontId="0" fillId="0" borderId="0" xfId="0" applyFont="1" applyAlignment="1"/>
    <xf numFmtId="0" fontId="0" fillId="0" borderId="0" xfId="0" applyFont="1"/>
    <xf numFmtId="49" fontId="0" fillId="0" borderId="0" xfId="0" applyNumberFormat="1" applyFont="1"/>
    <xf numFmtId="165" fontId="0" fillId="0" borderId="0" xfId="0" applyNumberFormat="1" applyFont="1"/>
    <xf numFmtId="166" fontId="0" fillId="0" borderId="0" xfId="0" applyNumberFormat="1" applyFont="1"/>
    <xf numFmtId="49" fontId="1" fillId="0" borderId="0" xfId="0" applyNumberFormat="1" applyFont="1"/>
    <xf numFmtId="167" fontId="0" fillId="0" borderId="0" xfId="0" applyNumberFormat="1" applyFont="1"/>
    <xf numFmtId="0" fontId="1" fillId="0" borderId="0" xfId="0" applyFont="1"/>
    <xf numFmtId="49" fontId="1" fillId="0" borderId="1" xfId="0" applyNumberFormat="1" applyFont="1" applyBorder="1"/>
    <xf numFmtId="165" fontId="2" fillId="0" borderId="0" xfId="0" applyNumberFormat="1" applyFont="1"/>
    <xf numFmtId="167" fontId="1" fillId="0" borderId="0" xfId="0" applyNumberFormat="1" applyFont="1"/>
    <xf numFmtId="0" fontId="3" fillId="0" borderId="0" xfId="0" applyFont="1"/>
    <xf numFmtId="165" fontId="3" fillId="0" borderId="0" xfId="0" applyNumberFormat="1" applyFont="1"/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168" fontId="0" fillId="0" borderId="0" xfId="0" applyNumberFormat="1" applyFont="1"/>
    <xf numFmtId="0" fontId="5" fillId="0" borderId="0" xfId="0" applyFont="1"/>
    <xf numFmtId="3" fontId="0" fillId="0" borderId="0" xfId="0" applyNumberFormat="1" applyFont="1"/>
    <xf numFmtId="49" fontId="1" fillId="0" borderId="7" xfId="0" applyNumberFormat="1" applyFont="1" applyBorder="1"/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right"/>
    </xf>
    <xf numFmtId="0" fontId="2" fillId="0" borderId="0" xfId="0" applyFont="1"/>
    <xf numFmtId="49" fontId="1" fillId="0" borderId="11" xfId="0" applyNumberFormat="1" applyFont="1" applyBorder="1"/>
    <xf numFmtId="10" fontId="1" fillId="0" borderId="12" xfId="0" applyNumberFormat="1" applyFont="1" applyBorder="1" applyAlignment="1">
      <alignment horizontal="right"/>
    </xf>
    <xf numFmtId="10" fontId="0" fillId="0" borderId="12" xfId="0" applyNumberFormat="1" applyFont="1" applyBorder="1" applyAlignment="1">
      <alignment horizontal="right"/>
    </xf>
    <xf numFmtId="49" fontId="0" fillId="0" borderId="11" xfId="0" applyNumberFormat="1" applyFont="1" applyBorder="1"/>
    <xf numFmtId="49" fontId="1" fillId="0" borderId="11" xfId="0" applyNumberFormat="1" applyFont="1" applyBorder="1" applyAlignment="1">
      <alignment horizontal="right"/>
    </xf>
    <xf numFmtId="49" fontId="0" fillId="0" borderId="11" xfId="0" applyNumberFormat="1" applyFont="1" applyBorder="1" applyAlignment="1">
      <alignment horizontal="right"/>
    </xf>
    <xf numFmtId="49" fontId="1" fillId="0" borderId="13" xfId="0" applyNumberFormat="1" applyFont="1" applyBorder="1"/>
    <xf numFmtId="49" fontId="0" fillId="0" borderId="13" xfId="0" applyNumberFormat="1" applyFont="1" applyBorder="1"/>
    <xf numFmtId="49" fontId="0" fillId="0" borderId="13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left"/>
    </xf>
    <xf numFmtId="10" fontId="0" fillId="0" borderId="14" xfId="0" applyNumberFormat="1" applyFont="1" applyBorder="1" applyAlignment="1">
      <alignment horizontal="right"/>
    </xf>
    <xf numFmtId="49" fontId="0" fillId="0" borderId="0" xfId="0" applyNumberFormat="1" applyFont="1" applyAlignment="1">
      <alignment horizontal="right"/>
    </xf>
    <xf numFmtId="10" fontId="0" fillId="0" borderId="0" xfId="0" applyNumberFormat="1" applyFont="1"/>
    <xf numFmtId="9" fontId="0" fillId="0" borderId="0" xfId="0" applyNumberFormat="1" applyFont="1" applyAlignment="1">
      <alignment horizontal="right"/>
    </xf>
    <xf numFmtId="0" fontId="1" fillId="0" borderId="5" xfId="0" applyFont="1" applyBorder="1"/>
    <xf numFmtId="165" fontId="1" fillId="0" borderId="15" xfId="0" applyNumberFormat="1" applyFont="1" applyBorder="1"/>
    <xf numFmtId="165" fontId="0" fillId="0" borderId="15" xfId="0" applyNumberFormat="1" applyFont="1" applyBorder="1"/>
    <xf numFmtId="49" fontId="0" fillId="2" borderId="16" xfId="0" applyNumberFormat="1" applyFont="1" applyFill="1" applyBorder="1"/>
    <xf numFmtId="167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/>
    <xf numFmtId="49" fontId="0" fillId="0" borderId="5" xfId="0" applyNumberFormat="1" applyFont="1" applyBorder="1"/>
    <xf numFmtId="0" fontId="0" fillId="0" borderId="2" xfId="0" applyFont="1" applyBorder="1"/>
    <xf numFmtId="165" fontId="0" fillId="0" borderId="2" xfId="0" applyNumberFormat="1" applyFont="1" applyBorder="1"/>
    <xf numFmtId="0" fontId="10" fillId="0" borderId="0" xfId="0" applyFont="1"/>
    <xf numFmtId="49" fontId="0" fillId="0" borderId="16" xfId="0" applyNumberFormat="1" applyFont="1" applyBorder="1"/>
    <xf numFmtId="165" fontId="1" fillId="0" borderId="16" xfId="0" applyNumberFormat="1" applyFont="1" applyBorder="1"/>
    <xf numFmtId="165" fontId="0" fillId="0" borderId="16" xfId="0" applyNumberFormat="1" applyFont="1" applyBorder="1"/>
    <xf numFmtId="172" fontId="0" fillId="0" borderId="0" xfId="1" applyNumberFormat="1" applyFont="1" applyAlignment="1"/>
    <xf numFmtId="172" fontId="0" fillId="0" borderId="0" xfId="0" applyNumberFormat="1" applyFont="1" applyAlignment="1"/>
    <xf numFmtId="0" fontId="0" fillId="0" borderId="2" xfId="0" applyFont="1" applyBorder="1" applyAlignment="1"/>
    <xf numFmtId="0" fontId="0" fillId="0" borderId="0" xfId="0" applyFont="1" applyAlignment="1"/>
    <xf numFmtId="49" fontId="1" fillId="0" borderId="16" xfId="0" applyNumberFormat="1" applyFont="1" applyBorder="1"/>
    <xf numFmtId="0" fontId="9" fillId="0" borderId="0" xfId="0" applyFont="1"/>
    <xf numFmtId="49" fontId="1" fillId="0" borderId="17" xfId="0" applyNumberFormat="1" applyFont="1" applyBorder="1"/>
    <xf numFmtId="0" fontId="9" fillId="0" borderId="0" xfId="0" applyFont="1" applyAlignment="1"/>
    <xf numFmtId="0" fontId="9" fillId="0" borderId="0" xfId="0" applyFont="1" applyAlignment="1">
      <alignment horizontal="center"/>
    </xf>
    <xf numFmtId="168" fontId="9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1" fillId="0" borderId="0" xfId="0" applyFont="1" applyAlignment="1"/>
    <xf numFmtId="3" fontId="9" fillId="0" borderId="20" xfId="0" applyNumberFormat="1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1" fillId="0" borderId="21" xfId="0" applyFont="1" applyBorder="1" applyAlignment="1">
      <alignment horizontal="center"/>
    </xf>
    <xf numFmtId="49" fontId="9" fillId="0" borderId="16" xfId="0" applyNumberFormat="1" applyFont="1" applyBorder="1"/>
    <xf numFmtId="49" fontId="3" fillId="0" borderId="16" xfId="0" applyNumberFormat="1" applyFont="1" applyBorder="1"/>
    <xf numFmtId="49" fontId="0" fillId="0" borderId="2" xfId="0" applyNumberFormat="1" applyFont="1" applyBorder="1"/>
    <xf numFmtId="49" fontId="1" fillId="0" borderId="20" xfId="0" applyNumberFormat="1" applyFont="1" applyBorder="1"/>
    <xf numFmtId="49" fontId="9" fillId="0" borderId="20" xfId="0" applyNumberFormat="1" applyFont="1" applyBorder="1"/>
    <xf numFmtId="165" fontId="1" fillId="0" borderId="2" xfId="0" applyNumberFormat="1" applyFont="1" applyBorder="1"/>
    <xf numFmtId="168" fontId="0" fillId="0" borderId="20" xfId="0" applyNumberFormat="1" applyFont="1" applyBorder="1"/>
    <xf numFmtId="165" fontId="0" fillId="0" borderId="24" xfId="0" applyNumberFormat="1" applyFont="1" applyFill="1" applyBorder="1"/>
    <xf numFmtId="165" fontId="3" fillId="0" borderId="16" xfId="0" applyNumberFormat="1" applyFont="1" applyBorder="1"/>
    <xf numFmtId="49" fontId="0" fillId="0" borderId="17" xfId="0" applyNumberFormat="1" applyFont="1" applyBorder="1"/>
    <xf numFmtId="49" fontId="0" fillId="0" borderId="17" xfId="0" applyNumberFormat="1" applyFont="1" applyBorder="1" applyAlignment="1">
      <alignment horizontal="right"/>
    </xf>
    <xf numFmtId="49" fontId="9" fillId="0" borderId="17" xfId="0" applyNumberFormat="1" applyFont="1" applyBorder="1"/>
    <xf numFmtId="49" fontId="9" fillId="0" borderId="0" xfId="0" applyNumberFormat="1" applyFont="1"/>
    <xf numFmtId="10" fontId="9" fillId="0" borderId="12" xfId="0" applyNumberFormat="1" applyFont="1" applyBorder="1" applyAlignment="1">
      <alignment horizontal="right"/>
    </xf>
    <xf numFmtId="0" fontId="0" fillId="0" borderId="0" xfId="0" applyFont="1" applyAlignment="1"/>
    <xf numFmtId="0" fontId="1" fillId="0" borderId="23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49" fontId="0" fillId="0" borderId="0" xfId="0" applyNumberFormat="1" applyFont="1"/>
    <xf numFmtId="0" fontId="7" fillId="0" borderId="2" xfId="0" applyFont="1" applyBorder="1"/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5" fontId="1" fillId="0" borderId="20" xfId="0" applyNumberFormat="1" applyFont="1" applyBorder="1"/>
    <xf numFmtId="165" fontId="0" fillId="0" borderId="20" xfId="0" applyNumberFormat="1" applyFont="1" applyBorder="1"/>
    <xf numFmtId="168" fontId="0" fillId="0" borderId="2" xfId="0" applyNumberFormat="1" applyFont="1" applyBorder="1"/>
    <xf numFmtId="49" fontId="1" fillId="0" borderId="34" xfId="0" applyNumberFormat="1" applyFont="1" applyBorder="1"/>
    <xf numFmtId="49" fontId="1" fillId="0" borderId="35" xfId="0" applyNumberFormat="1" applyFont="1" applyBorder="1"/>
    <xf numFmtId="0" fontId="1" fillId="0" borderId="26" xfId="0" applyFont="1" applyFill="1" applyBorder="1" applyAlignment="1">
      <alignment horizontal="center"/>
    </xf>
    <xf numFmtId="49" fontId="1" fillId="0" borderId="2" xfId="0" applyNumberFormat="1" applyFont="1" applyBorder="1"/>
    <xf numFmtId="165" fontId="1" fillId="0" borderId="5" xfId="0" applyNumberFormat="1" applyFont="1" applyBorder="1"/>
    <xf numFmtId="49" fontId="1" fillId="0" borderId="27" xfId="0" applyNumberFormat="1" applyFont="1" applyBorder="1"/>
    <xf numFmtId="49" fontId="0" fillId="0" borderId="27" xfId="0" applyNumberFormat="1" applyFont="1" applyBorder="1"/>
    <xf numFmtId="49" fontId="9" fillId="0" borderId="5" xfId="0" applyNumberFormat="1" applyFont="1" applyBorder="1"/>
    <xf numFmtId="165" fontId="1" fillId="0" borderId="28" xfId="0" applyNumberFormat="1" applyFont="1" applyBorder="1"/>
    <xf numFmtId="165" fontId="0" fillId="0" borderId="29" xfId="0" applyNumberFormat="1" applyFont="1" applyBorder="1"/>
    <xf numFmtId="165" fontId="1" fillId="0" borderId="29" xfId="0" applyNumberFormat="1" applyFont="1" applyBorder="1"/>
    <xf numFmtId="165" fontId="9" fillId="0" borderId="29" xfId="0" applyNumberFormat="1" applyFont="1" applyBorder="1"/>
    <xf numFmtId="1" fontId="0" fillId="0" borderId="30" xfId="0" applyNumberFormat="1" applyFont="1" applyBorder="1"/>
    <xf numFmtId="1" fontId="1" fillId="0" borderId="29" xfId="0" applyNumberFormat="1" applyFont="1" applyBorder="1"/>
    <xf numFmtId="1" fontId="0" fillId="0" borderId="29" xfId="0" applyNumberFormat="1" applyFont="1" applyBorder="1"/>
    <xf numFmtId="49" fontId="1" fillId="0" borderId="37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/>
    <xf numFmtId="49" fontId="1" fillId="0" borderId="40" xfId="0" applyNumberFormat="1" applyFont="1" applyBorder="1"/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/>
    <xf numFmtId="49" fontId="1" fillId="0" borderId="42" xfId="0" applyNumberFormat="1" applyFont="1" applyBorder="1"/>
    <xf numFmtId="49" fontId="0" fillId="0" borderId="42" xfId="0" applyNumberFormat="1" applyFont="1" applyBorder="1"/>
    <xf numFmtId="165" fontId="1" fillId="0" borderId="9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5" fontId="1" fillId="0" borderId="40" xfId="0" applyNumberFormat="1" applyFont="1" applyBorder="1" applyAlignment="1">
      <alignment horizontal="center" vertical="center"/>
    </xf>
    <xf numFmtId="49" fontId="1" fillId="0" borderId="49" xfId="0" applyNumberFormat="1" applyFont="1" applyBorder="1"/>
    <xf numFmtId="49" fontId="0" fillId="0" borderId="49" xfId="0" applyNumberFormat="1" applyFont="1" applyBorder="1"/>
    <xf numFmtId="49" fontId="9" fillId="2" borderId="16" xfId="0" applyNumberFormat="1" applyFont="1" applyFill="1" applyBorder="1"/>
    <xf numFmtId="165" fontId="0" fillId="0" borderId="15" xfId="0" applyNumberFormat="1" applyFont="1" applyFill="1" applyBorder="1"/>
    <xf numFmtId="49" fontId="1" fillId="0" borderId="24" xfId="0" applyNumberFormat="1" applyFont="1" applyBorder="1"/>
    <xf numFmtId="49" fontId="1" fillId="0" borderId="28" xfId="0" applyNumberFormat="1" applyFont="1" applyBorder="1"/>
    <xf numFmtId="49" fontId="1" fillId="0" borderId="29" xfId="0" applyNumberFormat="1" applyFont="1" applyBorder="1"/>
    <xf numFmtId="49" fontId="0" fillId="0" borderId="29" xfId="0" applyNumberFormat="1" applyFont="1" applyBorder="1"/>
    <xf numFmtId="0" fontId="1" fillId="0" borderId="20" xfId="0" applyFont="1" applyBorder="1" applyAlignment="1"/>
    <xf numFmtId="0" fontId="1" fillId="0" borderId="24" xfId="0" applyFont="1" applyBorder="1" applyAlignment="1"/>
    <xf numFmtId="0" fontId="1" fillId="0" borderId="27" xfId="0" applyFont="1" applyBorder="1" applyAlignment="1"/>
    <xf numFmtId="172" fontId="1" fillId="0" borderId="27" xfId="1" applyNumberFormat="1" applyFont="1" applyBorder="1" applyAlignment="1"/>
    <xf numFmtId="3" fontId="1" fillId="0" borderId="0" xfId="0" applyNumberFormat="1" applyFont="1"/>
    <xf numFmtId="172" fontId="1" fillId="0" borderId="20" xfId="1" applyNumberFormat="1" applyFont="1" applyBorder="1" applyAlignment="1"/>
    <xf numFmtId="3" fontId="1" fillId="0" borderId="20" xfId="0" applyNumberFormat="1" applyFont="1" applyBorder="1" applyAlignment="1"/>
    <xf numFmtId="172" fontId="1" fillId="0" borderId="20" xfId="1" applyNumberFormat="1" applyFont="1" applyFill="1" applyBorder="1" applyAlignment="1"/>
    <xf numFmtId="0" fontId="1" fillId="0" borderId="21" xfId="0" applyFont="1" applyBorder="1" applyAlignment="1"/>
    <xf numFmtId="0" fontId="1" fillId="0" borderId="25" xfId="0" applyFont="1" applyBorder="1" applyAlignment="1"/>
    <xf numFmtId="0" fontId="1" fillId="0" borderId="23" xfId="0" applyFont="1" applyBorder="1" applyAlignment="1"/>
    <xf numFmtId="49" fontId="9" fillId="0" borderId="2" xfId="0" applyNumberFormat="1" applyFont="1" applyBorder="1"/>
    <xf numFmtId="0" fontId="1" fillId="0" borderId="2" xfId="0" applyFont="1" applyBorder="1"/>
    <xf numFmtId="0" fontId="1" fillId="0" borderId="20" xfId="0" applyFont="1" applyBorder="1"/>
    <xf numFmtId="0" fontId="0" fillId="0" borderId="0" xfId="0" applyFont="1" applyAlignment="1"/>
    <xf numFmtId="167" fontId="1" fillId="0" borderId="2" xfId="0" applyNumberFormat="1" applyFont="1" applyFill="1" applyBorder="1" applyAlignment="1">
      <alignment horizontal="center"/>
    </xf>
    <xf numFmtId="165" fontId="9" fillId="0" borderId="19" xfId="0" applyNumberFormat="1" applyFont="1" applyBorder="1" applyAlignment="1">
      <alignment horizontal="center" vertical="center"/>
    </xf>
    <xf numFmtId="0" fontId="1" fillId="0" borderId="16" xfId="0" applyFont="1" applyBorder="1"/>
    <xf numFmtId="169" fontId="1" fillId="0" borderId="16" xfId="0" applyNumberFormat="1" applyFont="1" applyBorder="1"/>
    <xf numFmtId="49" fontId="1" fillId="0" borderId="33" xfId="0" applyNumberFormat="1" applyFont="1" applyBorder="1"/>
    <xf numFmtId="49" fontId="9" fillId="0" borderId="24" xfId="0" applyNumberFormat="1" applyFont="1" applyBorder="1"/>
    <xf numFmtId="165" fontId="9" fillId="0" borderId="20" xfId="0" applyNumberFormat="1" applyFont="1" applyBorder="1"/>
    <xf numFmtId="165" fontId="9" fillId="0" borderId="16" xfId="0" applyNumberFormat="1" applyFont="1" applyBorder="1"/>
    <xf numFmtId="165" fontId="9" fillId="0" borderId="2" xfId="0" applyNumberFormat="1" applyFont="1" applyBorder="1"/>
    <xf numFmtId="165" fontId="9" fillId="0" borderId="0" xfId="0" applyNumberFormat="1" applyFont="1"/>
    <xf numFmtId="0" fontId="9" fillId="0" borderId="55" xfId="0" applyFont="1" applyBorder="1" applyAlignment="1">
      <alignment horizontal="center" vertical="center"/>
    </xf>
    <xf numFmtId="3" fontId="0" fillId="0" borderId="0" xfId="0" applyNumberFormat="1" applyFont="1" applyAlignment="1"/>
    <xf numFmtId="3" fontId="2" fillId="0" borderId="0" xfId="0" applyNumberFormat="1" applyFont="1"/>
    <xf numFmtId="165" fontId="1" fillId="0" borderId="26" xfId="0" applyNumberFormat="1" applyFont="1" applyFill="1" applyBorder="1" applyAlignment="1">
      <alignment horizontal="center" vertical="center"/>
    </xf>
    <xf numFmtId="165" fontId="9" fillId="0" borderId="5" xfId="0" applyNumberFormat="1" applyFont="1" applyBorder="1"/>
    <xf numFmtId="0" fontId="0" fillId="0" borderId="0" xfId="0" applyFont="1" applyAlignment="1"/>
    <xf numFmtId="165" fontId="3" fillId="0" borderId="20" xfId="0" applyNumberFormat="1" applyFont="1" applyBorder="1"/>
    <xf numFmtId="0" fontId="0" fillId="0" borderId="0" xfId="0" applyFont="1" applyAlignment="1"/>
    <xf numFmtId="165" fontId="2" fillId="0" borderId="16" xfId="0" applyNumberFormat="1" applyFont="1" applyBorder="1"/>
    <xf numFmtId="165" fontId="9" fillId="0" borderId="57" xfId="0" applyNumberFormat="1" applyFont="1" applyBorder="1" applyAlignment="1">
      <alignment horizontal="center" vertical="center"/>
    </xf>
    <xf numFmtId="49" fontId="9" fillId="0" borderId="29" xfId="0" applyNumberFormat="1" applyFont="1" applyBorder="1"/>
    <xf numFmtId="165" fontId="1" fillId="0" borderId="29" xfId="0" applyNumberFormat="1" applyFont="1" applyFill="1" applyBorder="1"/>
    <xf numFmtId="10" fontId="1" fillId="0" borderId="29" xfId="0" applyNumberFormat="1" applyFont="1" applyBorder="1" applyAlignment="1">
      <alignment horizontal="right"/>
    </xf>
    <xf numFmtId="10" fontId="0" fillId="0" borderId="29" xfId="0" applyNumberFormat="1" applyFont="1" applyBorder="1" applyAlignment="1">
      <alignment horizontal="right"/>
    </xf>
    <xf numFmtId="10" fontId="0" fillId="0" borderId="30" xfId="0" applyNumberFormat="1" applyFont="1" applyBorder="1" applyAlignment="1">
      <alignment horizontal="right"/>
    </xf>
    <xf numFmtId="10" fontId="9" fillId="0" borderId="29" xfId="0" applyNumberFormat="1" applyFont="1" applyBorder="1" applyAlignment="1">
      <alignment horizontal="right"/>
    </xf>
    <xf numFmtId="0" fontId="0" fillId="0" borderId="0" xfId="0" applyFont="1" applyAlignment="1"/>
    <xf numFmtId="49" fontId="2" fillId="0" borderId="16" xfId="0" applyNumberFormat="1" applyFont="1" applyBorder="1"/>
    <xf numFmtId="49" fontId="1" fillId="0" borderId="30" xfId="0" applyNumberFormat="1" applyFont="1" applyBorder="1"/>
    <xf numFmtId="172" fontId="0" fillId="0" borderId="0" xfId="1" applyNumberFormat="1" applyFont="1"/>
    <xf numFmtId="165" fontId="1" fillId="0" borderId="40" xfId="0" applyNumberFormat="1" applyFont="1" applyBorder="1"/>
    <xf numFmtId="165" fontId="1" fillId="0" borderId="65" xfId="0" applyNumberFormat="1" applyFont="1" applyBorder="1"/>
    <xf numFmtId="165" fontId="1" fillId="0" borderId="53" xfId="0" applyNumberFormat="1" applyFont="1" applyBorder="1"/>
    <xf numFmtId="0" fontId="0" fillId="0" borderId="0" xfId="0" applyFont="1" applyAlignment="1">
      <alignment horizontal="left"/>
    </xf>
    <xf numFmtId="165" fontId="1" fillId="0" borderId="33" xfId="0" applyNumberFormat="1" applyFont="1" applyBorder="1"/>
    <xf numFmtId="0" fontId="9" fillId="0" borderId="56" xfId="0" applyFont="1" applyBorder="1" applyAlignment="1">
      <alignment horizontal="center" vertical="center"/>
    </xf>
    <xf numFmtId="0" fontId="0" fillId="0" borderId="0" xfId="0" applyFont="1" applyAlignment="1"/>
    <xf numFmtId="0" fontId="9" fillId="0" borderId="19" xfId="0" applyFont="1" applyBorder="1" applyAlignment="1">
      <alignment horizontal="center" vertical="center"/>
    </xf>
    <xf numFmtId="0" fontId="0" fillId="0" borderId="0" xfId="0" applyFont="1" applyAlignment="1"/>
    <xf numFmtId="49" fontId="9" fillId="0" borderId="16" xfId="0" quotePrefix="1" applyNumberFormat="1" applyFont="1" applyBorder="1"/>
    <xf numFmtId="0" fontId="2" fillId="0" borderId="2" xfId="0" applyFont="1" applyBorder="1"/>
    <xf numFmtId="0" fontId="0" fillId="0" borderId="0" xfId="0" applyFont="1" applyAlignment="1"/>
    <xf numFmtId="172" fontId="9" fillId="0" borderId="20" xfId="1" applyNumberFormat="1" applyFont="1" applyBorder="1" applyAlignment="1"/>
    <xf numFmtId="3" fontId="9" fillId="0" borderId="2" xfId="0" applyNumberFormat="1" applyFont="1" applyBorder="1" applyAlignment="1"/>
    <xf numFmtId="0" fontId="9" fillId="0" borderId="2" xfId="0" applyFont="1" applyBorder="1" applyAlignment="1"/>
    <xf numFmtId="49" fontId="1" fillId="0" borderId="0" xfId="0" applyNumberFormat="1" applyFont="1" applyAlignment="1">
      <alignment horizontal="center"/>
    </xf>
    <xf numFmtId="0" fontId="0" fillId="0" borderId="0" xfId="0" applyFont="1" applyAlignment="1"/>
    <xf numFmtId="165" fontId="9" fillId="0" borderId="26" xfId="0" applyNumberFormat="1" applyFont="1" applyBorder="1" applyAlignment="1">
      <alignment horizontal="center" vertical="center"/>
    </xf>
    <xf numFmtId="169" fontId="9" fillId="0" borderId="19" xfId="0" applyNumberFormat="1" applyFont="1" applyBorder="1" applyAlignment="1">
      <alignment horizontal="center" vertical="center"/>
    </xf>
    <xf numFmtId="165" fontId="1" fillId="0" borderId="52" xfId="0" applyNumberFormat="1" applyFont="1" applyBorder="1"/>
    <xf numFmtId="0" fontId="1" fillId="0" borderId="40" xfId="0" applyFont="1" applyBorder="1"/>
    <xf numFmtId="169" fontId="1" fillId="0" borderId="40" xfId="0" applyNumberFormat="1" applyFont="1" applyBorder="1"/>
    <xf numFmtId="3" fontId="1" fillId="0" borderId="2" xfId="0" applyNumberFormat="1" applyFont="1" applyBorder="1" applyAlignment="1"/>
    <xf numFmtId="49" fontId="1" fillId="0" borderId="44" xfId="0" applyNumberFormat="1" applyFont="1" applyBorder="1"/>
    <xf numFmtId="49" fontId="1" fillId="0" borderId="45" xfId="0" applyNumberFormat="1" applyFont="1" applyBorder="1"/>
    <xf numFmtId="165" fontId="1" fillId="0" borderId="46" xfId="0" applyNumberFormat="1" applyFont="1" applyBorder="1"/>
    <xf numFmtId="165" fontId="1" fillId="0" borderId="45" xfId="0" applyNumberFormat="1" applyFont="1" applyBorder="1"/>
    <xf numFmtId="165" fontId="1" fillId="0" borderId="60" xfId="0" applyNumberFormat="1" applyFont="1" applyBorder="1"/>
    <xf numFmtId="168" fontId="1" fillId="0" borderId="70" xfId="0" applyNumberFormat="1" applyFont="1" applyBorder="1"/>
    <xf numFmtId="168" fontId="1" fillId="0" borderId="66" xfId="0" applyNumberFormat="1" applyFont="1" applyBorder="1"/>
    <xf numFmtId="49" fontId="9" fillId="0" borderId="42" xfId="0" applyNumberFormat="1" applyFont="1" applyBorder="1"/>
    <xf numFmtId="168" fontId="9" fillId="0" borderId="70" xfId="0" applyNumberFormat="1" applyFont="1" applyBorder="1"/>
    <xf numFmtId="49" fontId="1" fillId="0" borderId="16" xfId="0" applyNumberFormat="1" applyFont="1" applyBorder="1" applyAlignment="1">
      <alignment horizontal="center" vertical="center" wrapText="1"/>
    </xf>
    <xf numFmtId="49" fontId="0" fillId="0" borderId="16" xfId="0" applyNumberFormat="1" applyFont="1" applyBorder="1" applyAlignment="1">
      <alignment horizontal="center" vertical="center" wrapText="1"/>
    </xf>
    <xf numFmtId="170" fontId="3" fillId="0" borderId="65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6" xfId="0" applyNumberFormat="1" applyFont="1" applyBorder="1"/>
    <xf numFmtId="0" fontId="1" fillId="0" borderId="65" xfId="0" applyFont="1" applyBorder="1" applyAlignment="1"/>
    <xf numFmtId="0" fontId="9" fillId="0" borderId="65" xfId="0" applyFont="1" applyBorder="1" applyAlignment="1">
      <alignment horizontal="center" vertical="center"/>
    </xf>
    <xf numFmtId="165" fontId="4" fillId="0" borderId="16" xfId="0" applyNumberFormat="1" applyFont="1" applyBorder="1"/>
    <xf numFmtId="165" fontId="8" fillId="0" borderId="16" xfId="0" applyNumberFormat="1" applyFont="1" applyBorder="1"/>
    <xf numFmtId="0" fontId="1" fillId="3" borderId="71" xfId="0" applyFont="1" applyFill="1" applyBorder="1" applyAlignment="1">
      <alignment horizontal="center" vertical="center"/>
    </xf>
    <xf numFmtId="165" fontId="1" fillId="3" borderId="32" xfId="0" applyNumberFormat="1" applyFont="1" applyFill="1" applyBorder="1" applyAlignment="1">
      <alignment horizontal="center" vertical="center"/>
    </xf>
    <xf numFmtId="167" fontId="5" fillId="0" borderId="52" xfId="0" applyNumberFormat="1" applyFont="1" applyBorder="1" applyAlignment="1">
      <alignment horizontal="center"/>
    </xf>
    <xf numFmtId="168" fontId="0" fillId="0" borderId="15" xfId="0" applyNumberFormat="1" applyFont="1" applyBorder="1"/>
    <xf numFmtId="170" fontId="3" fillId="0" borderId="63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172" fontId="1" fillId="0" borderId="24" xfId="1" applyNumberFormat="1" applyFont="1" applyBorder="1" applyAlignment="1"/>
    <xf numFmtId="49" fontId="2" fillId="0" borderId="42" xfId="0" applyNumberFormat="1" applyFont="1" applyBorder="1"/>
    <xf numFmtId="0" fontId="1" fillId="0" borderId="47" xfId="0" applyFont="1" applyBorder="1" applyAlignment="1"/>
    <xf numFmtId="172" fontId="1" fillId="0" borderId="65" xfId="1" applyNumberFormat="1" applyFont="1" applyBorder="1" applyAlignment="1"/>
    <xf numFmtId="168" fontId="1" fillId="2" borderId="70" xfId="0" applyNumberFormat="1" applyFont="1" applyFill="1" applyBorder="1"/>
    <xf numFmtId="169" fontId="1" fillId="0" borderId="20" xfId="0" applyNumberFormat="1" applyFont="1" applyBorder="1"/>
    <xf numFmtId="49" fontId="1" fillId="0" borderId="26" xfId="0" applyNumberFormat="1" applyFont="1" applyBorder="1" applyAlignment="1">
      <alignment horizontal="center" vertical="center"/>
    </xf>
    <xf numFmtId="168" fontId="1" fillId="0" borderId="43" xfId="0" applyNumberFormat="1" applyFont="1" applyBorder="1"/>
    <xf numFmtId="0" fontId="9" fillId="0" borderId="20" xfId="0" applyFont="1" applyBorder="1"/>
    <xf numFmtId="3" fontId="9" fillId="0" borderId="65" xfId="0" applyNumberFormat="1" applyFont="1" applyBorder="1" applyAlignment="1"/>
    <xf numFmtId="0" fontId="9" fillId="0" borderId="32" xfId="0" applyFont="1" applyFill="1" applyBorder="1" applyAlignment="1"/>
    <xf numFmtId="0" fontId="9" fillId="0" borderId="26" xfId="0" applyFont="1" applyFill="1" applyBorder="1" applyAlignment="1"/>
    <xf numFmtId="0" fontId="9" fillId="0" borderId="31" xfId="0" applyFont="1" applyFill="1" applyBorder="1" applyAlignment="1"/>
    <xf numFmtId="0" fontId="9" fillId="0" borderId="36" xfId="0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7" xfId="0" applyFont="1" applyBorder="1" applyAlignment="1"/>
    <xf numFmtId="0" fontId="9" fillId="0" borderId="20" xfId="0" applyFont="1" applyBorder="1" applyAlignment="1"/>
    <xf numFmtId="0" fontId="9" fillId="0" borderId="24" xfId="0" applyFont="1" applyBorder="1" applyAlignment="1"/>
    <xf numFmtId="49" fontId="9" fillId="0" borderId="16" xfId="0" applyNumberFormat="1" applyFont="1" applyBorder="1" applyAlignment="1">
      <alignment horizontal="left" vertical="center"/>
    </xf>
    <xf numFmtId="172" fontId="9" fillId="0" borderId="27" xfId="1" applyNumberFormat="1" applyFont="1" applyBorder="1" applyAlignment="1"/>
    <xf numFmtId="172" fontId="9" fillId="0" borderId="20" xfId="1" applyNumberFormat="1" applyFont="1" applyFill="1" applyBorder="1" applyAlignment="1"/>
    <xf numFmtId="168" fontId="9" fillId="2" borderId="70" xfId="0" applyNumberFormat="1" applyFont="1" applyFill="1" applyBorder="1"/>
    <xf numFmtId="49" fontId="1" fillId="0" borderId="26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165" fontId="4" fillId="0" borderId="2" xfId="0" applyNumberFormat="1" applyFont="1" applyBorder="1"/>
    <xf numFmtId="165" fontId="8" fillId="0" borderId="20" xfId="0" applyNumberFormat="1" applyFont="1" applyBorder="1"/>
    <xf numFmtId="165" fontId="8" fillId="0" borderId="2" xfId="0" applyNumberFormat="1" applyFont="1" applyBorder="1"/>
    <xf numFmtId="165" fontId="8" fillId="0" borderId="5" xfId="0" applyNumberFormat="1" applyFont="1" applyBorder="1"/>
    <xf numFmtId="165" fontId="4" fillId="0" borderId="20" xfId="0" applyNumberFormat="1" applyFont="1" applyBorder="1"/>
    <xf numFmtId="165" fontId="8" fillId="0" borderId="15" xfId="0" applyNumberFormat="1" applyFont="1" applyBorder="1"/>
    <xf numFmtId="3" fontId="8" fillId="0" borderId="2" xfId="0" applyNumberFormat="1" applyFont="1" applyBorder="1" applyAlignment="1"/>
    <xf numFmtId="3" fontId="8" fillId="0" borderId="20" xfId="0" applyNumberFormat="1" applyFont="1" applyBorder="1" applyAlignment="1"/>
    <xf numFmtId="3" fontId="4" fillId="0" borderId="20" xfId="0" applyNumberFormat="1" applyFont="1" applyBorder="1"/>
    <xf numFmtId="3" fontId="8" fillId="0" borderId="20" xfId="0" applyNumberFormat="1" applyFont="1" applyBorder="1"/>
    <xf numFmtId="172" fontId="4" fillId="0" borderId="20" xfId="1" applyNumberFormat="1" applyFont="1" applyBorder="1" applyAlignment="1"/>
    <xf numFmtId="172" fontId="8" fillId="0" borderId="20" xfId="1" applyNumberFormat="1" applyFont="1" applyBorder="1" applyAlignment="1"/>
    <xf numFmtId="0" fontId="8" fillId="0" borderId="20" xfId="0" applyFont="1" applyBorder="1" applyAlignment="1"/>
    <xf numFmtId="172" fontId="8" fillId="0" borderId="27" xfId="1" applyNumberFormat="1" applyFont="1" applyBorder="1" applyAlignment="1"/>
    <xf numFmtId="165" fontId="4" fillId="0" borderId="15" xfId="0" applyNumberFormat="1" applyFont="1" applyBorder="1"/>
    <xf numFmtId="0" fontId="0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168" fontId="9" fillId="0" borderId="16" xfId="0" applyNumberFormat="1" applyFont="1" applyFill="1" applyBorder="1"/>
    <xf numFmtId="168" fontId="9" fillId="0" borderId="20" xfId="0" applyNumberFormat="1" applyFont="1" applyFill="1" applyBorder="1"/>
    <xf numFmtId="0" fontId="9" fillId="0" borderId="20" xfId="0" applyFont="1" applyFill="1" applyBorder="1" applyAlignment="1"/>
    <xf numFmtId="0" fontId="0" fillId="0" borderId="0" xfId="0" applyFont="1" applyAlignment="1"/>
    <xf numFmtId="0" fontId="7" fillId="0" borderId="2" xfId="0" applyFont="1" applyBorder="1" applyAlignment="1">
      <alignment wrapText="1"/>
    </xf>
    <xf numFmtId="165" fontId="4" fillId="0" borderId="45" xfId="0" applyNumberFormat="1" applyFont="1" applyBorder="1"/>
    <xf numFmtId="0" fontId="8" fillId="0" borderId="0" xfId="0" applyFont="1"/>
    <xf numFmtId="0" fontId="15" fillId="0" borderId="2" xfId="0" applyFont="1" applyBorder="1"/>
    <xf numFmtId="0" fontId="0" fillId="0" borderId="0" xfId="0" applyFont="1" applyAlignment="1"/>
    <xf numFmtId="0" fontId="0" fillId="0" borderId="0" xfId="0" applyFont="1" applyAlignment="1"/>
    <xf numFmtId="49" fontId="1" fillId="0" borderId="47" xfId="0" applyNumberFormat="1" applyFont="1" applyBorder="1"/>
    <xf numFmtId="0" fontId="0" fillId="0" borderId="0" xfId="0" applyFont="1" applyFill="1"/>
    <xf numFmtId="49" fontId="0" fillId="0" borderId="42" xfId="0" applyNumberFormat="1" applyFont="1" applyFill="1" applyBorder="1"/>
    <xf numFmtId="49" fontId="0" fillId="0" borderId="16" xfId="0" applyNumberFormat="1" applyFont="1" applyFill="1" applyBorder="1"/>
    <xf numFmtId="165" fontId="0" fillId="0" borderId="20" xfId="0" applyNumberFormat="1" applyFont="1" applyFill="1" applyBorder="1"/>
    <xf numFmtId="165" fontId="0" fillId="0" borderId="16" xfId="0" applyNumberFormat="1" applyFont="1" applyFill="1" applyBorder="1"/>
    <xf numFmtId="165" fontId="8" fillId="0" borderId="16" xfId="0" applyNumberFormat="1" applyFont="1" applyFill="1" applyBorder="1"/>
    <xf numFmtId="0" fontId="0" fillId="0" borderId="0" xfId="0" applyFont="1" applyFill="1" applyAlignment="1"/>
    <xf numFmtId="168" fontId="0" fillId="0" borderId="61" xfId="0" applyNumberFormat="1" applyFont="1" applyBorder="1"/>
    <xf numFmtId="165" fontId="8" fillId="0" borderId="61" xfId="0" applyNumberFormat="1" applyFont="1" applyBorder="1"/>
    <xf numFmtId="165" fontId="4" fillId="0" borderId="61" xfId="0" applyNumberFormat="1" applyFont="1" applyBorder="1"/>
    <xf numFmtId="165" fontId="4" fillId="0" borderId="24" xfId="0" applyNumberFormat="1" applyFont="1" applyBorder="1"/>
    <xf numFmtId="165" fontId="1" fillId="0" borderId="24" xfId="0" applyNumberFormat="1" applyFont="1" applyBorder="1"/>
    <xf numFmtId="169" fontId="1" fillId="0" borderId="52" xfId="0" applyNumberFormat="1" applyFont="1" applyBorder="1"/>
    <xf numFmtId="169" fontId="1" fillId="0" borderId="15" xfId="0" applyNumberFormat="1" applyFont="1" applyBorder="1"/>
    <xf numFmtId="169" fontId="1" fillId="0" borderId="74" xfId="0" applyNumberFormat="1" applyFont="1" applyBorder="1"/>
    <xf numFmtId="169" fontId="1" fillId="0" borderId="61" xfId="0" applyNumberFormat="1" applyFont="1" applyBorder="1"/>
    <xf numFmtId="165" fontId="8" fillId="0" borderId="61" xfId="0" applyNumberFormat="1" applyFont="1" applyFill="1" applyBorder="1"/>
    <xf numFmtId="169" fontId="1" fillId="0" borderId="24" xfId="0" applyNumberFormat="1" applyFont="1" applyBorder="1"/>
    <xf numFmtId="165" fontId="0" fillId="0" borderId="24" xfId="0" applyNumberFormat="1" applyFont="1" applyBorder="1"/>
    <xf numFmtId="172" fontId="12" fillId="0" borderId="24" xfId="1" applyNumberFormat="1" applyFont="1" applyFill="1" applyBorder="1" applyAlignment="1">
      <alignment horizontal="right" vertical="top" wrapText="1"/>
    </xf>
    <xf numFmtId="165" fontId="0" fillId="0" borderId="61" xfId="0" applyNumberFormat="1" applyFont="1" applyBorder="1"/>
    <xf numFmtId="165" fontId="4" fillId="0" borderId="75" xfId="0" applyNumberFormat="1" applyFont="1" applyBorder="1"/>
    <xf numFmtId="169" fontId="1" fillId="0" borderId="69" xfId="0" applyNumberFormat="1" applyFont="1" applyBorder="1"/>
    <xf numFmtId="165" fontId="8" fillId="0" borderId="20" xfId="0" applyNumberFormat="1" applyFont="1" applyFill="1" applyBorder="1"/>
    <xf numFmtId="165" fontId="4" fillId="0" borderId="65" xfId="0" applyNumberFormat="1" applyFont="1" applyBorder="1"/>
    <xf numFmtId="168" fontId="9" fillId="0" borderId="20" xfId="0" applyNumberFormat="1" applyFont="1" applyBorder="1"/>
    <xf numFmtId="171" fontId="3" fillId="0" borderId="63" xfId="0" applyNumberFormat="1" applyFont="1" applyBorder="1" applyAlignment="1">
      <alignment horizontal="center" vertical="center"/>
    </xf>
    <xf numFmtId="165" fontId="3" fillId="0" borderId="57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Alignment="1"/>
    <xf numFmtId="0" fontId="1" fillId="0" borderId="68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165" fontId="9" fillId="0" borderId="20" xfId="0" applyNumberFormat="1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3" fontId="9" fillId="0" borderId="29" xfId="0" applyNumberFormat="1" applyFont="1" applyBorder="1" applyAlignment="1"/>
    <xf numFmtId="165" fontId="1" fillId="0" borderId="30" xfId="0" applyNumberFormat="1" applyFont="1" applyBorder="1"/>
    <xf numFmtId="3" fontId="1" fillId="0" borderId="28" xfId="0" applyNumberFormat="1" applyFont="1" applyBorder="1" applyAlignment="1"/>
    <xf numFmtId="3" fontId="1" fillId="0" borderId="29" xfId="0" applyNumberFormat="1" applyFont="1" applyBorder="1" applyAlignment="1"/>
    <xf numFmtId="0" fontId="0" fillId="0" borderId="29" xfId="0" applyFont="1" applyBorder="1" applyAlignment="1"/>
    <xf numFmtId="0" fontId="9" fillId="0" borderId="29" xfId="0" applyFont="1" applyBorder="1" applyAlignment="1"/>
    <xf numFmtId="0" fontId="1" fillId="0" borderId="24" xfId="0" applyFont="1" applyFill="1" applyBorder="1" applyAlignment="1"/>
    <xf numFmtId="0" fontId="1" fillId="0" borderId="20" xfId="0" applyFont="1" applyFill="1" applyBorder="1" applyAlignment="1"/>
    <xf numFmtId="0" fontId="0" fillId="0" borderId="20" xfId="0" applyFont="1" applyFill="1" applyBorder="1" applyAlignment="1"/>
    <xf numFmtId="165" fontId="1" fillId="0" borderId="10" xfId="0" applyNumberFormat="1" applyFont="1" applyBorder="1"/>
    <xf numFmtId="49" fontId="1" fillId="0" borderId="28" xfId="0" applyNumberFormat="1" applyFont="1" applyBorder="1" applyAlignment="1">
      <alignment horizontal="center" vertical="center" wrapText="1"/>
    </xf>
    <xf numFmtId="49" fontId="0" fillId="0" borderId="29" xfId="0" applyNumberFormat="1" applyFont="1" applyBorder="1" applyAlignment="1">
      <alignment horizontal="left"/>
    </xf>
    <xf numFmtId="3" fontId="9" fillId="0" borderId="30" xfId="0" applyNumberFormat="1" applyFont="1" applyBorder="1" applyAlignment="1"/>
    <xf numFmtId="49" fontId="1" fillId="0" borderId="19" xfId="0" applyNumberFormat="1" applyFont="1" applyBorder="1"/>
    <xf numFmtId="3" fontId="9" fillId="0" borderId="20" xfId="0" applyNumberFormat="1" applyFont="1" applyFill="1" applyBorder="1" applyAlignment="1"/>
    <xf numFmtId="0" fontId="1" fillId="3" borderId="26" xfId="0" applyFont="1" applyFill="1" applyBorder="1" applyAlignment="1">
      <alignment horizontal="center" vertical="center"/>
    </xf>
    <xf numFmtId="165" fontId="1" fillId="3" borderId="26" xfId="0" applyNumberFormat="1" applyFont="1" applyFill="1" applyBorder="1" applyAlignment="1">
      <alignment horizontal="center" vertical="center"/>
    </xf>
    <xf numFmtId="165" fontId="1" fillId="0" borderId="21" xfId="0" applyNumberFormat="1" applyFont="1" applyBorder="1"/>
    <xf numFmtId="10" fontId="1" fillId="0" borderId="38" xfId="0" applyNumberFormat="1" applyFont="1" applyBorder="1" applyAlignment="1">
      <alignment horizontal="right"/>
    </xf>
    <xf numFmtId="10" fontId="1" fillId="0" borderId="24" xfId="0" applyNumberFormat="1" applyFont="1" applyBorder="1" applyAlignment="1">
      <alignment horizontal="right"/>
    </xf>
    <xf numFmtId="10" fontId="0" fillId="0" borderId="24" xfId="0" applyNumberFormat="1" applyFont="1" applyBorder="1" applyAlignment="1">
      <alignment horizontal="right"/>
    </xf>
    <xf numFmtId="167" fontId="1" fillId="0" borderId="2" xfId="0" applyNumberFormat="1" applyFont="1" applyBorder="1"/>
    <xf numFmtId="10" fontId="1" fillId="0" borderId="33" xfId="0" applyNumberFormat="1" applyFont="1" applyBorder="1" applyAlignment="1">
      <alignment horizontal="right"/>
    </xf>
    <xf numFmtId="49" fontId="1" fillId="0" borderId="33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/>
    <xf numFmtId="166" fontId="1" fillId="0" borderId="10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/>
    <xf numFmtId="49" fontId="1" fillId="0" borderId="29" xfId="0" quotePrefix="1" applyNumberFormat="1" applyFont="1" applyBorder="1"/>
    <xf numFmtId="0" fontId="1" fillId="0" borderId="30" xfId="0" applyFont="1" applyBorder="1"/>
    <xf numFmtId="49" fontId="9" fillId="0" borderId="29" xfId="0" quotePrefix="1" applyNumberFormat="1" applyFont="1" applyBorder="1"/>
    <xf numFmtId="49" fontId="9" fillId="2" borderId="29" xfId="0" applyNumberFormat="1" applyFont="1" applyFill="1" applyBorder="1"/>
    <xf numFmtId="165" fontId="1" fillId="0" borderId="28" xfId="0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9" fontId="0" fillId="0" borderId="29" xfId="0" applyNumberFormat="1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49" fontId="1" fillId="0" borderId="29" xfId="0" applyNumberFormat="1" applyFont="1" applyBorder="1" applyAlignment="1">
      <alignment horizontal="left"/>
    </xf>
    <xf numFmtId="3" fontId="9" fillId="4" borderId="29" xfId="0" applyNumberFormat="1" applyFont="1" applyFill="1" applyBorder="1" applyAlignment="1"/>
    <xf numFmtId="165" fontId="1" fillId="4" borderId="28" xfId="0" applyNumberFormat="1" applyFont="1" applyFill="1" applyBorder="1"/>
    <xf numFmtId="165" fontId="0" fillId="4" borderId="29" xfId="0" applyNumberFormat="1" applyFont="1" applyFill="1" applyBorder="1"/>
    <xf numFmtId="165" fontId="1" fillId="4" borderId="29" xfId="0" applyNumberFormat="1" applyFont="1" applyFill="1" applyBorder="1"/>
    <xf numFmtId="1" fontId="0" fillId="4" borderId="30" xfId="0" applyNumberFormat="1" applyFont="1" applyFill="1" applyBorder="1"/>
    <xf numFmtId="165" fontId="1" fillId="0" borderId="10" xfId="0" applyNumberFormat="1" applyFont="1" applyBorder="1" applyAlignment="1">
      <alignment horizontal="center" vertical="center"/>
    </xf>
    <xf numFmtId="165" fontId="1" fillId="4" borderId="28" xfId="0" applyNumberFormat="1" applyFont="1" applyFill="1" applyBorder="1" applyAlignment="1">
      <alignment horizontal="center" vertical="center"/>
    </xf>
    <xf numFmtId="165" fontId="1" fillId="4" borderId="77" xfId="0" applyNumberFormat="1" applyFont="1" applyFill="1" applyBorder="1"/>
    <xf numFmtId="3" fontId="9" fillId="0" borderId="29" xfId="0" applyNumberFormat="1" applyFont="1" applyFill="1" applyBorder="1" applyAlignment="1"/>
    <xf numFmtId="165" fontId="1" fillId="0" borderId="30" xfId="0" applyNumberFormat="1" applyFont="1" applyFill="1" applyBorder="1"/>
    <xf numFmtId="3" fontId="0" fillId="0" borderId="29" xfId="0" applyNumberFormat="1" applyFont="1" applyBorder="1"/>
    <xf numFmtId="3" fontId="1" fillId="0" borderId="29" xfId="0" applyNumberFormat="1" applyFont="1" applyBorder="1"/>
    <xf numFmtId="3" fontId="0" fillId="0" borderId="30" xfId="0" applyNumberFormat="1" applyFont="1" applyBorder="1"/>
    <xf numFmtId="3" fontId="1" fillId="0" borderId="29" xfId="0" applyNumberFormat="1" applyFont="1" applyFill="1" applyBorder="1"/>
    <xf numFmtId="3" fontId="0" fillId="0" borderId="29" xfId="0" applyNumberFormat="1" applyFont="1" applyFill="1" applyBorder="1"/>
    <xf numFmtId="3" fontId="0" fillId="0" borderId="29" xfId="0" applyNumberFormat="1" applyFont="1" applyBorder="1" applyAlignment="1"/>
    <xf numFmtId="3" fontId="9" fillId="0" borderId="29" xfId="0" applyNumberFormat="1" applyFont="1" applyBorder="1"/>
    <xf numFmtId="3" fontId="1" fillId="0" borderId="30" xfId="0" applyNumberFormat="1" applyFont="1" applyBorder="1"/>
    <xf numFmtId="3" fontId="1" fillId="0" borderId="29" xfId="1" applyNumberFormat="1" applyFont="1" applyFill="1" applyBorder="1"/>
    <xf numFmtId="3" fontId="2" fillId="0" borderId="29" xfId="0" applyNumberFormat="1" applyFont="1" applyBorder="1"/>
    <xf numFmtId="3" fontId="0" fillId="0" borderId="29" xfId="1" applyNumberFormat="1" applyFont="1" applyFill="1" applyBorder="1"/>
    <xf numFmtId="3" fontId="0" fillId="0" borderId="29" xfId="1" applyNumberFormat="1" applyFont="1" applyBorder="1"/>
    <xf numFmtId="3" fontId="1" fillId="0" borderId="33" xfId="0" applyNumberFormat="1" applyFont="1" applyBorder="1"/>
    <xf numFmtId="3" fontId="9" fillId="0" borderId="29" xfId="0" applyNumberFormat="1" applyFont="1" applyFill="1" applyBorder="1"/>
    <xf numFmtId="3" fontId="1" fillId="0" borderId="28" xfId="0" applyNumberFormat="1" applyFont="1" applyBorder="1"/>
    <xf numFmtId="3" fontId="1" fillId="0" borderId="28" xfId="0" applyNumberFormat="1" applyFont="1" applyFill="1" applyBorder="1"/>
    <xf numFmtId="3" fontId="1" fillId="0" borderId="38" xfId="0" applyNumberFormat="1" applyFont="1" applyBorder="1"/>
    <xf numFmtId="3" fontId="0" fillId="0" borderId="43" xfId="1" applyNumberFormat="1" applyFont="1" applyBorder="1"/>
    <xf numFmtId="3" fontId="0" fillId="0" borderId="30" xfId="1" applyNumberFormat="1" applyFont="1" applyBorder="1"/>
    <xf numFmtId="0" fontId="0" fillId="0" borderId="0" xfId="0" applyFont="1" applyAlignment="1"/>
    <xf numFmtId="165" fontId="9" fillId="3" borderId="57" xfId="0" applyNumberFormat="1" applyFont="1" applyFill="1" applyBorder="1" applyAlignment="1">
      <alignment horizontal="center" vertical="center"/>
    </xf>
    <xf numFmtId="169" fontId="9" fillId="3" borderId="63" xfId="0" applyNumberFormat="1" applyFont="1" applyFill="1" applyBorder="1" applyAlignment="1">
      <alignment horizontal="center" vertical="center"/>
    </xf>
    <xf numFmtId="165" fontId="9" fillId="3" borderId="21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0" fillId="0" borderId="0" xfId="0" applyFont="1" applyAlignment="1"/>
    <xf numFmtId="49" fontId="9" fillId="0" borderId="27" xfId="0" applyNumberFormat="1" applyFont="1" applyBorder="1"/>
    <xf numFmtId="3" fontId="8" fillId="0" borderId="29" xfId="1" applyNumberFormat="1" applyFont="1" applyBorder="1"/>
    <xf numFmtId="165" fontId="1" fillId="0" borderId="4" xfId="0" applyNumberFormat="1" applyFont="1" applyBorder="1"/>
    <xf numFmtId="3" fontId="9" fillId="0" borderId="49" xfId="0" applyNumberFormat="1" applyFont="1" applyBorder="1"/>
    <xf numFmtId="3" fontId="1" fillId="0" borderId="50" xfId="0" applyNumberFormat="1" applyFont="1" applyBorder="1"/>
    <xf numFmtId="168" fontId="1" fillId="0" borderId="15" xfId="0" applyNumberFormat="1" applyFont="1" applyBorder="1"/>
    <xf numFmtId="165" fontId="0" fillId="0" borderId="53" xfId="0" applyNumberFormat="1" applyFont="1" applyBorder="1"/>
    <xf numFmtId="167" fontId="5" fillId="0" borderId="20" xfId="0" applyNumberFormat="1" applyFont="1" applyBorder="1"/>
    <xf numFmtId="168" fontId="1" fillId="0" borderId="20" xfId="0" applyNumberFormat="1" applyFont="1" applyBorder="1"/>
    <xf numFmtId="49" fontId="1" fillId="0" borderId="21" xfId="0" applyNumberFormat="1" applyFont="1" applyBorder="1"/>
    <xf numFmtId="49" fontId="1" fillId="0" borderId="25" xfId="0" applyNumberFormat="1" applyFont="1" applyBorder="1"/>
    <xf numFmtId="169" fontId="9" fillId="3" borderId="20" xfId="0" applyNumberFormat="1" applyFont="1" applyFill="1" applyBorder="1" applyAlignment="1">
      <alignment horizontal="center" vertical="center"/>
    </xf>
    <xf numFmtId="49" fontId="0" fillId="0" borderId="20" xfId="0" applyNumberFormat="1" applyFont="1" applyBorder="1"/>
    <xf numFmtId="2" fontId="0" fillId="0" borderId="29" xfId="0" applyNumberFormat="1" applyFont="1" applyBorder="1"/>
    <xf numFmtId="168" fontId="0" fillId="0" borderId="24" xfId="0" applyNumberFormat="1" applyFont="1" applyBorder="1"/>
    <xf numFmtId="0" fontId="0" fillId="0" borderId="24" xfId="0" applyFont="1" applyBorder="1"/>
    <xf numFmtId="168" fontId="1" fillId="0" borderId="24" xfId="0" applyNumberFormat="1" applyFont="1" applyBorder="1"/>
    <xf numFmtId="167" fontId="5" fillId="0" borderId="19" xfId="0" applyNumberFormat="1" applyFont="1" applyBorder="1" applyAlignment="1">
      <alignment horizontal="center"/>
    </xf>
    <xf numFmtId="169" fontId="9" fillId="3" borderId="24" xfId="0" applyNumberFormat="1" applyFont="1" applyFill="1" applyBorder="1" applyAlignment="1">
      <alignment horizontal="center" vertical="center"/>
    </xf>
    <xf numFmtId="167" fontId="5" fillId="0" borderId="57" xfId="0" applyNumberFormat="1" applyFont="1" applyBorder="1" applyAlignment="1">
      <alignment horizontal="center"/>
    </xf>
    <xf numFmtId="168" fontId="0" fillId="0" borderId="25" xfId="0" applyNumberFormat="1" applyFont="1" applyBorder="1"/>
    <xf numFmtId="49" fontId="5" fillId="0" borderId="59" xfId="0" applyNumberFormat="1" applyFont="1" applyBorder="1" applyAlignment="1">
      <alignment horizontal="center" vertical="center"/>
    </xf>
    <xf numFmtId="49" fontId="5" fillId="0" borderId="58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/>
    <xf numFmtId="49" fontId="0" fillId="0" borderId="24" xfId="0" applyNumberFormat="1" applyFont="1" applyBorder="1"/>
    <xf numFmtId="49" fontId="3" fillId="0" borderId="24" xfId="0" applyNumberFormat="1" applyFont="1" applyBorder="1"/>
    <xf numFmtId="49" fontId="11" fillId="0" borderId="24" xfId="0" applyNumberFormat="1" applyFont="1" applyBorder="1"/>
    <xf numFmtId="49" fontId="0" fillId="0" borderId="24" xfId="0" applyNumberFormat="1" applyFont="1" applyBorder="1" applyAlignment="1">
      <alignment wrapText="1"/>
    </xf>
    <xf numFmtId="49" fontId="9" fillId="0" borderId="24" xfId="0" applyNumberFormat="1" applyFont="1" applyBorder="1" applyAlignment="1">
      <alignment wrapText="1"/>
    </xf>
    <xf numFmtId="49" fontId="5" fillId="0" borderId="19" xfId="0" applyNumberFormat="1" applyFont="1" applyBorder="1"/>
    <xf numFmtId="49" fontId="5" fillId="0" borderId="20" xfId="0" applyNumberFormat="1" applyFont="1" applyBorder="1"/>
    <xf numFmtId="49" fontId="5" fillId="0" borderId="57" xfId="0" applyNumberFormat="1" applyFont="1" applyBorder="1"/>
    <xf numFmtId="49" fontId="5" fillId="0" borderId="24" xfId="0" applyNumberFormat="1" applyFont="1" applyBorder="1"/>
    <xf numFmtId="3" fontId="1" fillId="0" borderId="29" xfId="1" applyNumberFormat="1" applyFont="1" applyBorder="1"/>
    <xf numFmtId="10" fontId="0" fillId="0" borderId="33" xfId="0" applyNumberFormat="1" applyFont="1" applyBorder="1" applyAlignment="1">
      <alignment horizontal="right"/>
    </xf>
    <xf numFmtId="165" fontId="1" fillId="0" borderId="51" xfId="0" applyNumberFormat="1" applyFont="1" applyBorder="1" applyAlignment="1">
      <alignment horizontal="center" vertical="center"/>
    </xf>
    <xf numFmtId="3" fontId="1" fillId="2" borderId="64" xfId="0" applyNumberFormat="1" applyFont="1" applyFill="1" applyBorder="1"/>
    <xf numFmtId="10" fontId="0" fillId="0" borderId="28" xfId="0" applyNumberFormat="1" applyFont="1" applyBorder="1" applyAlignment="1">
      <alignment horizontal="right"/>
    </xf>
    <xf numFmtId="3" fontId="1" fillId="0" borderId="33" xfId="0" applyNumberFormat="1" applyFont="1" applyFill="1" applyBorder="1" applyAlignment="1"/>
    <xf numFmtId="0" fontId="0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165" fontId="9" fillId="3" borderId="19" xfId="0" applyNumberFormat="1" applyFont="1" applyFill="1" applyBorder="1" applyAlignment="1">
      <alignment horizontal="center" vertical="center"/>
    </xf>
    <xf numFmtId="169" fontId="9" fillId="3" borderId="21" xfId="0" applyNumberFormat="1" applyFont="1" applyFill="1" applyBorder="1" applyAlignment="1">
      <alignment horizontal="center" vertical="center"/>
    </xf>
    <xf numFmtId="165" fontId="1" fillId="0" borderId="12" xfId="0" applyNumberFormat="1" applyFont="1" applyBorder="1"/>
    <xf numFmtId="165" fontId="0" fillId="0" borderId="12" xfId="0" applyNumberFormat="1" applyFont="1" applyBorder="1"/>
    <xf numFmtId="3" fontId="1" fillId="0" borderId="30" xfId="0" applyNumberFormat="1" applyFont="1" applyFill="1" applyBorder="1" applyAlignment="1"/>
    <xf numFmtId="165" fontId="9" fillId="0" borderId="12" xfId="0" applyNumberFormat="1" applyFont="1" applyBorder="1"/>
    <xf numFmtId="3" fontId="1" fillId="0" borderId="33" xfId="1" applyNumberFormat="1" applyFont="1" applyBorder="1"/>
    <xf numFmtId="0" fontId="0" fillId="0" borderId="19" xfId="0" applyFont="1" applyFill="1" applyBorder="1" applyAlignment="1"/>
    <xf numFmtId="49" fontId="1" fillId="0" borderId="0" xfId="0" applyNumberFormat="1" applyFont="1" applyAlignment="1">
      <alignment horizontal="center"/>
    </xf>
    <xf numFmtId="0" fontId="0" fillId="0" borderId="0" xfId="0" applyFont="1" applyAlignment="1"/>
    <xf numFmtId="49" fontId="0" fillId="0" borderId="0" xfId="0" applyNumberFormat="1" applyFont="1"/>
    <xf numFmtId="0" fontId="9" fillId="0" borderId="0" xfId="0" applyFont="1" applyAlignment="1"/>
    <xf numFmtId="167" fontId="0" fillId="0" borderId="20" xfId="0" applyNumberFormat="1" applyFont="1" applyBorder="1"/>
    <xf numFmtId="172" fontId="18" fillId="0" borderId="2" xfId="1" applyNumberFormat="1" applyFont="1" applyFill="1" applyBorder="1" applyAlignment="1">
      <alignment horizontal="right" vertical="top" wrapText="1"/>
    </xf>
    <xf numFmtId="14" fontId="9" fillId="3" borderId="20" xfId="0" applyNumberFormat="1" applyFont="1" applyFill="1" applyBorder="1" applyAlignment="1">
      <alignment horizontal="center"/>
    </xf>
    <xf numFmtId="0" fontId="0" fillId="0" borderId="0" xfId="0" applyFont="1" applyAlignment="1"/>
    <xf numFmtId="49" fontId="0" fillId="0" borderId="2" xfId="0" applyNumberFormat="1" applyFont="1" applyFill="1" applyBorder="1" applyAlignment="1"/>
    <xf numFmtId="165" fontId="1" fillId="0" borderId="19" xfId="0" applyNumberFormat="1" applyFont="1" applyBorder="1"/>
    <xf numFmtId="0" fontId="0" fillId="0" borderId="20" xfId="0" applyFont="1" applyBorder="1" applyAlignment="1"/>
    <xf numFmtId="0" fontId="0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0" fontId="9" fillId="0" borderId="2" xfId="0" applyFont="1" applyFill="1" applyBorder="1" applyAlignment="1"/>
    <xf numFmtId="0" fontId="0" fillId="0" borderId="20" xfId="0" applyFont="1" applyBorder="1"/>
    <xf numFmtId="168" fontId="1" fillId="0" borderId="2" xfId="0" applyNumberFormat="1" applyFont="1" applyBorder="1"/>
    <xf numFmtId="167" fontId="5" fillId="0" borderId="58" xfId="0" applyNumberFormat="1" applyFont="1" applyBorder="1" applyAlignment="1">
      <alignment horizontal="center"/>
    </xf>
    <xf numFmtId="165" fontId="0" fillId="0" borderId="59" xfId="0" applyNumberFormat="1" applyFont="1" applyBorder="1"/>
    <xf numFmtId="0" fontId="0" fillId="0" borderId="15" xfId="0" applyFont="1" applyBorder="1"/>
    <xf numFmtId="167" fontId="5" fillId="0" borderId="15" xfId="0" applyNumberFormat="1" applyFont="1" applyBorder="1" applyAlignment="1">
      <alignment horizontal="right"/>
    </xf>
    <xf numFmtId="165" fontId="6" fillId="0" borderId="20" xfId="0" applyNumberFormat="1" applyFont="1" applyBorder="1"/>
    <xf numFmtId="0" fontId="1" fillId="3" borderId="72" xfId="0" applyFont="1" applyFill="1" applyBorder="1" applyAlignment="1">
      <alignment horizontal="center" vertical="center"/>
    </xf>
    <xf numFmtId="165" fontId="1" fillId="3" borderId="36" xfId="0" applyNumberFormat="1" applyFont="1" applyFill="1" applyBorder="1" applyAlignment="1">
      <alignment horizontal="center" vertical="center"/>
    </xf>
    <xf numFmtId="165" fontId="9" fillId="3" borderId="58" xfId="0" applyNumberFormat="1" applyFont="1" applyFill="1" applyBorder="1" applyAlignment="1">
      <alignment horizontal="center" vertical="center"/>
    </xf>
    <xf numFmtId="169" fontId="9" fillId="3" borderId="2" xfId="0" applyNumberFormat="1" applyFont="1" applyFill="1" applyBorder="1" applyAlignment="1">
      <alignment horizontal="center" vertical="center"/>
    </xf>
    <xf numFmtId="0" fontId="0" fillId="0" borderId="76" xfId="0" applyFont="1" applyFill="1" applyBorder="1" applyAlignment="1"/>
    <xf numFmtId="0" fontId="1" fillId="0" borderId="2" xfId="0" applyFont="1" applyFill="1" applyBorder="1" applyAlignment="1"/>
    <xf numFmtId="0" fontId="0" fillId="0" borderId="2" xfId="0" applyFont="1" applyFill="1" applyBorder="1" applyAlignment="1"/>
    <xf numFmtId="3" fontId="0" fillId="0" borderId="2" xfId="0" applyNumberFormat="1" applyFont="1" applyFill="1" applyBorder="1" applyAlignment="1"/>
    <xf numFmtId="165" fontId="9" fillId="3" borderId="22" xfId="0" applyNumberFormat="1" applyFont="1" applyFill="1" applyBorder="1" applyAlignment="1">
      <alignment horizontal="center" vertical="center"/>
    </xf>
    <xf numFmtId="169" fontId="9" fillId="3" borderId="23" xfId="0" applyNumberFormat="1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0" fillId="0" borderId="0" xfId="0" applyFont="1" applyAlignment="1"/>
    <xf numFmtId="172" fontId="18" fillId="0" borderId="20" xfId="1" applyNumberFormat="1" applyFont="1" applyFill="1" applyBorder="1" applyAlignment="1">
      <alignment horizontal="right" vertical="top" wrapText="1"/>
    </xf>
    <xf numFmtId="0" fontId="0" fillId="0" borderId="0" xfId="0" applyFont="1" applyAlignment="1"/>
    <xf numFmtId="0" fontId="9" fillId="0" borderId="0" xfId="0" applyFont="1" applyAlignment="1"/>
    <xf numFmtId="165" fontId="6" fillId="0" borderId="15" xfId="0" applyNumberFormat="1" applyFont="1" applyBorder="1"/>
    <xf numFmtId="165" fontId="6" fillId="0" borderId="16" xfId="0" applyNumberFormat="1" applyFont="1" applyBorder="1"/>
    <xf numFmtId="165" fontId="6" fillId="0" borderId="5" xfId="0" applyNumberFormat="1" applyFont="1" applyBorder="1"/>
    <xf numFmtId="165" fontId="6" fillId="0" borderId="19" xfId="0" applyNumberFormat="1" applyFont="1" applyBorder="1"/>
    <xf numFmtId="165" fontId="19" fillId="0" borderId="16" xfId="0" applyNumberFormat="1" applyFont="1" applyBorder="1"/>
    <xf numFmtId="0" fontId="19" fillId="0" borderId="16" xfId="0" applyFont="1" applyBorder="1"/>
    <xf numFmtId="0" fontId="19" fillId="0" borderId="5" xfId="0" applyFont="1" applyBorder="1"/>
    <xf numFmtId="0" fontId="19" fillId="0" borderId="19" xfId="0" applyFont="1" applyBorder="1"/>
    <xf numFmtId="0" fontId="19" fillId="0" borderId="15" xfId="0" applyFont="1" applyBorder="1"/>
    <xf numFmtId="3" fontId="6" fillId="0" borderId="20" xfId="0" applyNumberFormat="1" applyFont="1" applyBorder="1" applyAlignment="1"/>
    <xf numFmtId="165" fontId="19" fillId="0" borderId="5" xfId="0" applyNumberFormat="1" applyFont="1" applyBorder="1"/>
    <xf numFmtId="165" fontId="19" fillId="0" borderId="20" xfId="0" applyNumberFormat="1" applyFont="1" applyBorder="1"/>
    <xf numFmtId="165" fontId="19" fillId="0" borderId="15" xfId="0" applyNumberFormat="1" applyFont="1" applyBorder="1"/>
    <xf numFmtId="172" fontId="20" fillId="0" borderId="2" xfId="1" applyNumberFormat="1" applyFont="1" applyFill="1" applyBorder="1" applyAlignment="1">
      <alignment horizontal="right" vertical="top" wrapText="1"/>
    </xf>
    <xf numFmtId="3" fontId="6" fillId="0" borderId="2" xfId="0" applyNumberFormat="1" applyFont="1" applyBorder="1" applyAlignment="1"/>
    <xf numFmtId="3" fontId="21" fillId="0" borderId="2" xfId="0" applyNumberFormat="1" applyFont="1" applyBorder="1" applyAlignment="1"/>
    <xf numFmtId="3" fontId="21" fillId="0" borderId="20" xfId="0" applyNumberFormat="1" applyFont="1" applyBorder="1" applyAlignment="1"/>
    <xf numFmtId="165" fontId="19" fillId="0" borderId="2" xfId="0" applyNumberFormat="1" applyFont="1" applyBorder="1"/>
    <xf numFmtId="165" fontId="6" fillId="0" borderId="2" xfId="0" applyNumberFormat="1" applyFont="1" applyBorder="1"/>
    <xf numFmtId="0" fontId="6" fillId="0" borderId="20" xfId="0" applyFont="1" applyBorder="1" applyAlignment="1"/>
    <xf numFmtId="0" fontId="6" fillId="0" borderId="2" xfId="0" applyFont="1" applyBorder="1" applyAlignment="1"/>
    <xf numFmtId="0" fontId="6" fillId="0" borderId="20" xfId="0" applyFont="1" applyBorder="1"/>
    <xf numFmtId="165" fontId="6" fillId="0" borderId="53" xfId="0" applyNumberFormat="1" applyFont="1" applyBorder="1"/>
    <xf numFmtId="165" fontId="6" fillId="0" borderId="45" xfId="0" applyNumberFormat="1" applyFont="1" applyBorder="1"/>
    <xf numFmtId="165" fontId="6" fillId="0" borderId="46" xfId="0" applyNumberFormat="1" applyFont="1" applyBorder="1"/>
    <xf numFmtId="165" fontId="6" fillId="0" borderId="21" xfId="0" applyNumberFormat="1" applyFont="1" applyBorder="1"/>
    <xf numFmtId="165" fontId="19" fillId="0" borderId="45" xfId="0" applyNumberFormat="1" applyFont="1" applyBorder="1"/>
    <xf numFmtId="165" fontId="19" fillId="0" borderId="46" xfId="0" applyNumberFormat="1" applyFont="1" applyBorder="1"/>
    <xf numFmtId="165" fontId="19" fillId="0" borderId="21" xfId="0" applyNumberFormat="1" applyFont="1" applyBorder="1"/>
    <xf numFmtId="165" fontId="19" fillId="0" borderId="53" xfId="0" applyNumberFormat="1" applyFont="1" applyBorder="1"/>
    <xf numFmtId="1" fontId="0" fillId="0" borderId="25" xfId="0" applyNumberFormat="1" applyFont="1" applyBorder="1"/>
    <xf numFmtId="0" fontId="0" fillId="0" borderId="19" xfId="0" applyFont="1" applyBorder="1"/>
    <xf numFmtId="3" fontId="6" fillId="0" borderId="2" xfId="0" applyNumberFormat="1" applyFont="1" applyFill="1" applyBorder="1" applyAlignment="1"/>
    <xf numFmtId="0" fontId="6" fillId="0" borderId="2" xfId="0" applyFont="1" applyFill="1" applyBorder="1" applyAlignment="1"/>
    <xf numFmtId="165" fontId="6" fillId="0" borderId="27" xfId="0" applyNumberFormat="1" applyFont="1" applyBorder="1"/>
    <xf numFmtId="167" fontId="5" fillId="0" borderId="2" xfId="0" applyNumberFormat="1" applyFont="1" applyBorder="1" applyAlignment="1">
      <alignment horizontal="right"/>
    </xf>
    <xf numFmtId="172" fontId="1" fillId="0" borderId="15" xfId="1" applyNumberFormat="1" applyFont="1" applyBorder="1"/>
    <xf numFmtId="172" fontId="0" fillId="0" borderId="15" xfId="1" applyNumberFormat="1" applyFont="1" applyBorder="1"/>
    <xf numFmtId="0" fontId="9" fillId="0" borderId="20" xfId="0" applyFont="1" applyFill="1" applyBorder="1" applyAlignment="1">
      <alignment horizontal="center" vertical="center"/>
    </xf>
    <xf numFmtId="172" fontId="1" fillId="0" borderId="2" xfId="1" applyNumberFormat="1" applyFont="1" applyBorder="1"/>
    <xf numFmtId="167" fontId="0" fillId="0" borderId="2" xfId="0" applyNumberFormat="1" applyFont="1" applyBorder="1"/>
    <xf numFmtId="172" fontId="0" fillId="0" borderId="2" xfId="1" applyNumberFormat="1" applyFont="1" applyBorder="1"/>
    <xf numFmtId="172" fontId="1" fillId="0" borderId="24" xfId="1" applyNumberFormat="1" applyFont="1" applyBorder="1"/>
    <xf numFmtId="167" fontId="5" fillId="0" borderId="24" xfId="0" applyNumberFormat="1" applyFont="1" applyBorder="1" applyAlignment="1">
      <alignment horizontal="right"/>
    </xf>
    <xf numFmtId="172" fontId="0" fillId="0" borderId="24" xfId="1" applyNumberFormat="1" applyFont="1" applyBorder="1"/>
    <xf numFmtId="165" fontId="0" fillId="0" borderId="25" xfId="0" applyNumberFormat="1" applyFont="1" applyBorder="1"/>
    <xf numFmtId="0" fontId="0" fillId="0" borderId="0" xfId="0" applyFont="1" applyAlignment="1"/>
    <xf numFmtId="0" fontId="6" fillId="0" borderId="2" xfId="0" applyFont="1" applyBorder="1"/>
    <xf numFmtId="0" fontId="6" fillId="0" borderId="27" xfId="0" applyFont="1" applyBorder="1"/>
    <xf numFmtId="3" fontId="0" fillId="0" borderId="2" xfId="0" applyNumberFormat="1" applyFont="1" applyBorder="1" applyAlignment="1"/>
    <xf numFmtId="0" fontId="9" fillId="0" borderId="2" xfId="0" applyFont="1" applyBorder="1"/>
    <xf numFmtId="0" fontId="0" fillId="0" borderId="0" xfId="0" applyFont="1" applyAlignment="1"/>
    <xf numFmtId="49" fontId="1" fillId="0" borderId="50" xfId="0" applyNumberFormat="1" applyFont="1" applyBorder="1"/>
    <xf numFmtId="10" fontId="1" fillId="0" borderId="43" xfId="0" applyNumberFormat="1" applyFont="1" applyBorder="1" applyAlignment="1">
      <alignment horizontal="right"/>
    </xf>
    <xf numFmtId="10" fontId="1" fillId="0" borderId="78" xfId="0" applyNumberFormat="1" applyFont="1" applyBorder="1" applyAlignment="1">
      <alignment horizontal="right"/>
    </xf>
    <xf numFmtId="10" fontId="0" fillId="0" borderId="43" xfId="0" applyNumberFormat="1" applyFont="1" applyBorder="1" applyAlignment="1">
      <alignment horizontal="right"/>
    </xf>
    <xf numFmtId="49" fontId="1" fillId="0" borderId="60" xfId="0" applyNumberFormat="1" applyFont="1" applyBorder="1"/>
    <xf numFmtId="10" fontId="1" fillId="0" borderId="48" xfId="0" applyNumberFormat="1" applyFont="1" applyBorder="1" applyAlignment="1">
      <alignment horizontal="right"/>
    </xf>
    <xf numFmtId="1" fontId="9" fillId="0" borderId="29" xfId="0" applyNumberFormat="1" applyFont="1" applyBorder="1"/>
    <xf numFmtId="0" fontId="6" fillId="0" borderId="24" xfId="0" applyFont="1" applyBorder="1"/>
    <xf numFmtId="172" fontId="20" fillId="0" borderId="20" xfId="1" applyNumberFormat="1" applyFont="1" applyFill="1" applyBorder="1" applyAlignment="1">
      <alignment horizontal="right" vertical="top" wrapText="1"/>
    </xf>
    <xf numFmtId="165" fontId="6" fillId="0" borderId="24" xfId="0" applyNumberFormat="1" applyFont="1" applyBorder="1"/>
    <xf numFmtId="3" fontId="6" fillId="0" borderId="20" xfId="0" applyNumberFormat="1" applyFont="1" applyBorder="1"/>
    <xf numFmtId="167" fontId="6" fillId="0" borderId="20" xfId="0" applyNumberFormat="1" applyFont="1" applyBorder="1"/>
    <xf numFmtId="165" fontId="6" fillId="0" borderId="23" xfId="0" applyNumberFormat="1" applyFont="1" applyBorder="1"/>
    <xf numFmtId="49" fontId="1" fillId="0" borderId="80" xfId="0" applyNumberFormat="1" applyFont="1" applyBorder="1"/>
    <xf numFmtId="49" fontId="1" fillId="0" borderId="81" xfId="0" applyNumberFormat="1" applyFont="1" applyBorder="1"/>
    <xf numFmtId="49" fontId="1" fillId="0" borderId="82" xfId="0" applyNumberFormat="1" applyFont="1" applyBorder="1"/>
    <xf numFmtId="168" fontId="1" fillId="0" borderId="32" xfId="0" applyNumberFormat="1" applyFont="1" applyBorder="1" applyAlignment="1">
      <alignment horizontal="right" vertical="center" wrapText="1"/>
    </xf>
    <xf numFmtId="0" fontId="1" fillId="0" borderId="15" xfId="0" applyFont="1" applyBorder="1"/>
    <xf numFmtId="165" fontId="9" fillId="0" borderId="15" xfId="0" applyNumberFormat="1" applyFont="1" applyBorder="1"/>
    <xf numFmtId="165" fontId="3" fillId="0" borderId="15" xfId="0" applyNumberFormat="1" applyFont="1" applyBorder="1"/>
    <xf numFmtId="0" fontId="19" fillId="0" borderId="2" xfId="0" applyFont="1" applyBorder="1"/>
    <xf numFmtId="165" fontId="19" fillId="0" borderId="60" xfId="0" applyNumberFormat="1" applyFont="1" applyBorder="1"/>
    <xf numFmtId="167" fontId="1" fillId="0" borderId="78" xfId="0" applyNumberFormat="1" applyFont="1" applyBorder="1" applyAlignment="1">
      <alignment horizontal="right"/>
    </xf>
    <xf numFmtId="167" fontId="1" fillId="0" borderId="43" xfId="0" applyNumberFormat="1" applyFont="1" applyBorder="1" applyAlignment="1">
      <alignment horizontal="right"/>
    </xf>
    <xf numFmtId="167" fontId="0" fillId="0" borderId="43" xfId="0" applyNumberFormat="1" applyFont="1" applyBorder="1" applyAlignment="1">
      <alignment horizontal="right"/>
    </xf>
    <xf numFmtId="3" fontId="1" fillId="0" borderId="79" xfId="0" applyNumberFormat="1" applyFont="1" applyBorder="1"/>
    <xf numFmtId="49" fontId="0" fillId="0" borderId="80" xfId="0" applyNumberFormat="1" applyFont="1" applyBorder="1"/>
    <xf numFmtId="49" fontId="0" fillId="0" borderId="81" xfId="0" applyNumberFormat="1" applyFont="1" applyBorder="1"/>
    <xf numFmtId="49" fontId="0" fillId="0" borderId="82" xfId="0" applyNumberFormat="1" applyFont="1" applyBorder="1"/>
    <xf numFmtId="165" fontId="1" fillId="0" borderId="51" xfId="0" applyNumberFormat="1" applyFont="1" applyBorder="1"/>
    <xf numFmtId="165" fontId="2" fillId="0" borderId="5" xfId="0" applyNumberFormat="1" applyFont="1" applyBorder="1"/>
    <xf numFmtId="165" fontId="3" fillId="0" borderId="5" xfId="0" applyNumberFormat="1" applyFont="1" applyBorder="1"/>
    <xf numFmtId="165" fontId="0" fillId="0" borderId="5" xfId="0" applyNumberFormat="1" applyFont="1" applyBorder="1"/>
    <xf numFmtId="165" fontId="0" fillId="0" borderId="5" xfId="0" applyNumberFormat="1" applyFont="1" applyFill="1" applyBorder="1"/>
    <xf numFmtId="165" fontId="2" fillId="0" borderId="15" xfId="0" applyNumberFormat="1" applyFont="1" applyBorder="1"/>
    <xf numFmtId="0" fontId="1" fillId="0" borderId="19" xfId="0" applyFont="1" applyBorder="1"/>
    <xf numFmtId="0" fontId="1" fillId="0" borderId="51" xfId="0" applyFont="1" applyBorder="1"/>
    <xf numFmtId="169" fontId="9" fillId="3" borderId="27" xfId="0" applyNumberFormat="1" applyFont="1" applyFill="1" applyBorder="1" applyAlignment="1">
      <alignment horizontal="center" vertical="center"/>
    </xf>
    <xf numFmtId="49" fontId="1" fillId="0" borderId="80" xfId="0" applyNumberFormat="1" applyFont="1" applyBorder="1" applyAlignment="1">
      <alignment horizontal="center" vertical="center" wrapText="1"/>
    </xf>
    <xf numFmtId="49" fontId="1" fillId="0" borderId="81" xfId="0" applyNumberFormat="1" applyFont="1" applyBorder="1" applyAlignment="1">
      <alignment horizontal="center" vertical="center" wrapText="1"/>
    </xf>
    <xf numFmtId="49" fontId="1" fillId="0" borderId="82" xfId="0" applyNumberFormat="1" applyFont="1" applyBorder="1" applyAlignment="1">
      <alignment horizontal="center" vertical="center" wrapText="1"/>
    </xf>
    <xf numFmtId="3" fontId="6" fillId="0" borderId="29" xfId="1" applyNumberFormat="1" applyFont="1" applyBorder="1"/>
    <xf numFmtId="3" fontId="9" fillId="0" borderId="29" xfId="1" applyNumberFormat="1" applyFont="1" applyBorder="1"/>
    <xf numFmtId="167" fontId="22" fillId="0" borderId="57" xfId="0" applyNumberFormat="1" applyFont="1" applyBorder="1" applyAlignment="1">
      <alignment horizontal="center"/>
    </xf>
    <xf numFmtId="167" fontId="22" fillId="0" borderId="22" xfId="0" applyNumberFormat="1" applyFont="1" applyBorder="1" applyAlignment="1">
      <alignment horizontal="center"/>
    </xf>
    <xf numFmtId="167" fontId="22" fillId="0" borderId="19" xfId="0" applyNumberFormat="1" applyFont="1" applyBorder="1" applyAlignment="1">
      <alignment horizontal="center"/>
    </xf>
    <xf numFmtId="167" fontId="22" fillId="0" borderId="58" xfId="0" applyNumberFormat="1" applyFont="1" applyBorder="1" applyAlignment="1">
      <alignment horizontal="center"/>
    </xf>
    <xf numFmtId="167" fontId="23" fillId="0" borderId="58" xfId="0" applyNumberFormat="1" applyFont="1" applyBorder="1" applyAlignment="1">
      <alignment horizontal="center"/>
    </xf>
    <xf numFmtId="165" fontId="19" fillId="0" borderId="24" xfId="0" applyNumberFormat="1" applyFont="1" applyBorder="1"/>
    <xf numFmtId="165" fontId="19" fillId="0" borderId="27" xfId="0" applyNumberFormat="1" applyFont="1" applyBorder="1"/>
    <xf numFmtId="168" fontId="19" fillId="0" borderId="27" xfId="0" applyNumberFormat="1" applyFont="1" applyBorder="1"/>
    <xf numFmtId="168" fontId="19" fillId="0" borderId="20" xfId="0" applyNumberFormat="1" applyFont="1" applyBorder="1"/>
    <xf numFmtId="168" fontId="6" fillId="0" borderId="24" xfId="0" applyNumberFormat="1" applyFont="1" applyBorder="1"/>
    <xf numFmtId="168" fontId="6" fillId="0" borderId="2" xfId="0" applyNumberFormat="1" applyFont="1" applyBorder="1"/>
    <xf numFmtId="168" fontId="6" fillId="0" borderId="27" xfId="0" applyNumberFormat="1" applyFont="1" applyBorder="1"/>
    <xf numFmtId="168" fontId="6" fillId="0" borderId="20" xfId="0" applyNumberFormat="1" applyFont="1" applyBorder="1"/>
    <xf numFmtId="0" fontId="6" fillId="0" borderId="27" xfId="0" applyFont="1" applyBorder="1" applyAlignment="1"/>
    <xf numFmtId="3" fontId="6" fillId="0" borderId="27" xfId="0" applyNumberFormat="1" applyFont="1" applyBorder="1" applyAlignment="1"/>
    <xf numFmtId="172" fontId="20" fillId="0" borderId="24" xfId="1" applyNumberFormat="1" applyFont="1" applyFill="1" applyBorder="1" applyAlignment="1">
      <alignment horizontal="right" vertical="top" wrapText="1"/>
    </xf>
    <xf numFmtId="168" fontId="19" fillId="0" borderId="2" xfId="0" applyNumberFormat="1" applyFont="1" applyBorder="1"/>
    <xf numFmtId="167" fontId="23" fillId="0" borderId="24" xfId="0" applyNumberFormat="1" applyFont="1" applyBorder="1"/>
    <xf numFmtId="167" fontId="23" fillId="0" borderId="2" xfId="0" applyNumberFormat="1" applyFont="1" applyBorder="1"/>
    <xf numFmtId="167" fontId="22" fillId="0" borderId="27" xfId="0" applyNumberFormat="1" applyFont="1" applyBorder="1"/>
    <xf numFmtId="167" fontId="22" fillId="0" borderId="20" xfId="0" applyNumberFormat="1" applyFont="1" applyBorder="1"/>
    <xf numFmtId="167" fontId="22" fillId="0" borderId="27" xfId="0" applyNumberFormat="1" applyFont="1" applyBorder="1" applyAlignment="1">
      <alignment horizontal="right"/>
    </xf>
    <xf numFmtId="167" fontId="22" fillId="0" borderId="20" xfId="0" applyNumberFormat="1" applyFont="1" applyBorder="1" applyAlignment="1">
      <alignment horizontal="right"/>
    </xf>
    <xf numFmtId="167" fontId="22" fillId="0" borderId="24" xfId="0" applyNumberFormat="1" applyFont="1" applyBorder="1" applyAlignment="1">
      <alignment horizontal="right"/>
    </xf>
    <xf numFmtId="167" fontId="22" fillId="0" borderId="2" xfId="0" applyNumberFormat="1" applyFont="1" applyBorder="1" applyAlignment="1">
      <alignment horizontal="right"/>
    </xf>
    <xf numFmtId="168" fontId="19" fillId="0" borderId="24" xfId="0" applyNumberFormat="1" applyFont="1" applyBorder="1"/>
    <xf numFmtId="167" fontId="19" fillId="0" borderId="20" xfId="0" applyNumberFormat="1" applyFont="1" applyBorder="1"/>
    <xf numFmtId="165" fontId="6" fillId="0" borderId="25" xfId="0" applyNumberFormat="1" applyFont="1" applyBorder="1"/>
    <xf numFmtId="165" fontId="6" fillId="0" borderId="60" xfId="0" applyNumberFormat="1" applyFont="1" applyBorder="1"/>
    <xf numFmtId="165" fontId="6" fillId="0" borderId="59" xfId="0" applyNumberFormat="1" applyFont="1" applyBorder="1"/>
    <xf numFmtId="172" fontId="20" fillId="0" borderId="21" xfId="1" applyNumberFormat="1" applyFont="1" applyFill="1" applyBorder="1" applyAlignment="1">
      <alignment horizontal="right" vertical="top" wrapText="1"/>
    </xf>
    <xf numFmtId="0" fontId="6" fillId="0" borderId="0" xfId="0" applyFont="1" applyAlignment="1"/>
    <xf numFmtId="0" fontId="6" fillId="0" borderId="0" xfId="0" applyFont="1"/>
    <xf numFmtId="169" fontId="9" fillId="3" borderId="20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3" fontId="1" fillId="0" borderId="43" xfId="1" applyNumberFormat="1" applyFont="1" applyBorder="1"/>
    <xf numFmtId="3" fontId="1" fillId="0" borderId="48" xfId="1" applyNumberFormat="1" applyFont="1" applyBorder="1"/>
    <xf numFmtId="49" fontId="1" fillId="0" borderId="17" xfId="0" applyNumberFormat="1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173" fontId="17" fillId="0" borderId="2" xfId="0" applyNumberFormat="1" applyFont="1" applyFill="1" applyBorder="1"/>
    <xf numFmtId="49" fontId="9" fillId="0" borderId="2" xfId="0" applyNumberFormat="1" applyFont="1" applyBorder="1" applyAlignment="1">
      <alignment wrapText="1"/>
    </xf>
    <xf numFmtId="165" fontId="9" fillId="4" borderId="29" xfId="0" applyNumberFormat="1" applyFont="1" applyFill="1" applyBorder="1"/>
    <xf numFmtId="1" fontId="0" fillId="0" borderId="49" xfId="1" applyNumberFormat="1" applyFont="1" applyBorder="1"/>
    <xf numFmtId="0" fontId="0" fillId="0" borderId="2" xfId="1" applyNumberFormat="1" applyFont="1" applyBorder="1"/>
    <xf numFmtId="0" fontId="0" fillId="0" borderId="60" xfId="1" applyNumberFormat="1" applyFont="1" applyBorder="1"/>
    <xf numFmtId="49" fontId="9" fillId="0" borderId="17" xfId="0" applyNumberFormat="1" applyFont="1" applyBorder="1" applyAlignment="1">
      <alignment horizontal="right"/>
    </xf>
    <xf numFmtId="49" fontId="1" fillId="0" borderId="31" xfId="0" applyNumberFormat="1" applyFont="1" applyBorder="1" applyAlignment="1">
      <alignment horizontal="center" vertical="center"/>
    </xf>
    <xf numFmtId="0" fontId="8" fillId="0" borderId="2" xfId="0" applyFont="1" applyFill="1" applyBorder="1" applyAlignment="1"/>
    <xf numFmtId="3" fontId="8" fillId="0" borderId="2" xfId="0" applyNumberFormat="1" applyFont="1" applyFill="1" applyBorder="1" applyAlignment="1"/>
    <xf numFmtId="49" fontId="0" fillId="0" borderId="5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49" fontId="0" fillId="0" borderId="20" xfId="0" applyNumberFormat="1" applyFont="1" applyBorder="1" applyAlignment="1">
      <alignment horizontal="left" vertical="center"/>
    </xf>
    <xf numFmtId="49" fontId="0" fillId="0" borderId="20" xfId="0" applyNumberFormat="1" applyFont="1" applyBorder="1" applyAlignment="1">
      <alignment horizontal="left"/>
    </xf>
    <xf numFmtId="49" fontId="1" fillId="0" borderId="31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left"/>
    </xf>
    <xf numFmtId="49" fontId="9" fillId="0" borderId="5" xfId="0" applyNumberFormat="1" applyFont="1" applyFill="1" applyBorder="1"/>
    <xf numFmtId="165" fontId="8" fillId="0" borderId="24" xfId="0" applyNumberFormat="1" applyFont="1" applyBorder="1"/>
    <xf numFmtId="165" fontId="9" fillId="0" borderId="24" xfId="0" applyNumberFormat="1" applyFont="1" applyBorder="1"/>
    <xf numFmtId="165" fontId="9" fillId="0" borderId="24" xfId="0" applyNumberFormat="1" applyFont="1" applyFill="1" applyBorder="1"/>
    <xf numFmtId="165" fontId="1" fillId="0" borderId="25" xfId="0" applyNumberFormat="1" applyFont="1" applyBorder="1"/>
    <xf numFmtId="168" fontId="0" fillId="0" borderId="26" xfId="0" applyNumberFormat="1" applyFont="1" applyBorder="1"/>
    <xf numFmtId="168" fontId="0" fillId="0" borderId="20" xfId="0" applyNumberFormat="1" applyFont="1" applyFill="1" applyBorder="1"/>
    <xf numFmtId="168" fontId="1" fillId="0" borderId="21" xfId="0" applyNumberFormat="1" applyFont="1" applyBorder="1"/>
    <xf numFmtId="1" fontId="9" fillId="0" borderId="29" xfId="0" applyNumberFormat="1" applyFont="1" applyBorder="1" applyAlignment="1"/>
    <xf numFmtId="0" fontId="1" fillId="0" borderId="29" xfId="1" applyNumberFormat="1" applyFont="1" applyBorder="1"/>
    <xf numFmtId="0" fontId="0" fillId="0" borderId="29" xfId="1" applyNumberFormat="1" applyFont="1" applyBorder="1"/>
    <xf numFmtId="3" fontId="9" fillId="0" borderId="79" xfId="0" applyNumberFormat="1" applyFont="1" applyBorder="1"/>
    <xf numFmtId="3" fontId="9" fillId="0" borderId="49" xfId="0" applyNumberFormat="1" applyFont="1" applyFill="1" applyBorder="1"/>
    <xf numFmtId="173" fontId="0" fillId="0" borderId="2" xfId="0" applyNumberFormat="1" applyFont="1" applyBorder="1" applyAlignment="1"/>
    <xf numFmtId="3" fontId="6" fillId="0" borderId="49" xfId="0" applyNumberFormat="1" applyFont="1" applyBorder="1"/>
    <xf numFmtId="3" fontId="6" fillId="0" borderId="50" xfId="0" applyNumberFormat="1" applyFont="1" applyBorder="1"/>
    <xf numFmtId="3" fontId="19" fillId="0" borderId="28" xfId="0" applyNumberFormat="1" applyFont="1" applyBorder="1"/>
    <xf numFmtId="3" fontId="19" fillId="0" borderId="49" xfId="0" applyNumberFormat="1" applyFont="1" applyBorder="1"/>
    <xf numFmtId="0" fontId="14" fillId="0" borderId="31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left" vertical="center" wrapText="1"/>
    </xf>
    <xf numFmtId="3" fontId="9" fillId="0" borderId="24" xfId="0" applyNumberFormat="1" applyFont="1" applyBorder="1" applyAlignment="1"/>
    <xf numFmtId="0" fontId="14" fillId="4" borderId="21" xfId="0" applyFont="1" applyFill="1" applyBorder="1" applyAlignment="1">
      <alignment horizontal="left" vertical="center" wrapText="1"/>
    </xf>
    <xf numFmtId="3" fontId="1" fillId="0" borderId="21" xfId="0" applyNumberFormat="1" applyFont="1" applyBorder="1" applyAlignment="1"/>
    <xf numFmtId="3" fontId="1" fillId="0" borderId="25" xfId="0" applyNumberFormat="1" applyFont="1" applyBorder="1" applyAlignment="1"/>
    <xf numFmtId="0" fontId="16" fillId="0" borderId="23" xfId="0" applyFont="1" applyBorder="1" applyAlignment="1">
      <alignment horizontal="right"/>
    </xf>
    <xf numFmtId="173" fontId="16" fillId="0" borderId="26" xfId="0" applyNumberFormat="1" applyFont="1" applyBorder="1"/>
    <xf numFmtId="0" fontId="16" fillId="0" borderId="31" xfId="0" applyFont="1" applyBorder="1" applyAlignment="1">
      <alignment horizontal="right"/>
    </xf>
    <xf numFmtId="3" fontId="1" fillId="0" borderId="26" xfId="0" applyNumberFormat="1" applyFont="1" applyBorder="1" applyAlignment="1"/>
    <xf numFmtId="0" fontId="17" fillId="0" borderId="21" xfId="0" applyFont="1" applyBorder="1" applyAlignment="1">
      <alignment horizontal="right"/>
    </xf>
    <xf numFmtId="0" fontId="14" fillId="4" borderId="27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173" fontId="17" fillId="0" borderId="21" xfId="0" applyNumberFormat="1" applyFont="1" applyFill="1" applyBorder="1"/>
    <xf numFmtId="173" fontId="17" fillId="0" borderId="25" xfId="0" applyNumberFormat="1" applyFont="1" applyFill="1" applyBorder="1"/>
    <xf numFmtId="0" fontId="14" fillId="0" borderId="22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24" fillId="0" borderId="2" xfId="0" applyFont="1" applyBorder="1" applyAlignment="1"/>
    <xf numFmtId="0" fontId="1" fillId="0" borderId="31" xfId="0" applyFont="1" applyBorder="1"/>
    <xf numFmtId="173" fontId="1" fillId="0" borderId="31" xfId="0" applyNumberFormat="1" applyFont="1" applyBorder="1"/>
    <xf numFmtId="3" fontId="9" fillId="0" borderId="19" xfId="0" applyNumberFormat="1" applyFont="1" applyBorder="1" applyAlignment="1"/>
    <xf numFmtId="3" fontId="9" fillId="0" borderId="20" xfId="0" applyNumberFormat="1" applyFont="1" applyBorder="1"/>
    <xf numFmtId="0" fontId="14" fillId="4" borderId="27" xfId="0" applyFont="1" applyFill="1" applyBorder="1" applyAlignment="1">
      <alignment horizontal="left" vertical="top" wrapText="1"/>
    </xf>
    <xf numFmtId="165" fontId="1" fillId="0" borderId="79" xfId="0" applyNumberFormat="1" applyFont="1" applyBorder="1" applyAlignment="1">
      <alignment horizontal="center"/>
    </xf>
    <xf numFmtId="165" fontId="1" fillId="0" borderId="78" xfId="0" applyNumberFormat="1" applyFont="1" applyBorder="1" applyAlignment="1">
      <alignment horizontal="center"/>
    </xf>
    <xf numFmtId="168" fontId="1" fillId="0" borderId="26" xfId="0" applyNumberFormat="1" applyFont="1" applyBorder="1" applyAlignment="1">
      <alignment horizontal="center"/>
    </xf>
    <xf numFmtId="165" fontId="1" fillId="0" borderId="64" xfId="0" applyNumberFormat="1" applyFont="1" applyBorder="1"/>
    <xf numFmtId="165" fontId="1" fillId="0" borderId="38" xfId="0" applyNumberFormat="1" applyFont="1" applyBorder="1"/>
    <xf numFmtId="3" fontId="1" fillId="0" borderId="26" xfId="0" applyNumberFormat="1" applyFont="1" applyBorder="1"/>
    <xf numFmtId="0" fontId="0" fillId="0" borderId="0" xfId="0" applyFont="1" applyAlignment="1"/>
    <xf numFmtId="0" fontId="6" fillId="0" borderId="20" xfId="0" applyFont="1" applyBorder="1"/>
    <xf numFmtId="0" fontId="9" fillId="0" borderId="0" xfId="0" applyFont="1" applyAlignment="1"/>
    <xf numFmtId="0" fontId="9" fillId="3" borderId="21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165" fontId="1" fillId="3" borderId="20" xfId="0" applyNumberFormat="1" applyFont="1" applyFill="1" applyBorder="1" applyAlignment="1">
      <alignment horizontal="center" vertical="center"/>
    </xf>
    <xf numFmtId="167" fontId="22" fillId="0" borderId="24" xfId="0" applyNumberFormat="1" applyFont="1" applyBorder="1" applyAlignment="1">
      <alignment horizontal="center"/>
    </xf>
    <xf numFmtId="167" fontId="1" fillId="0" borderId="31" xfId="0" applyNumberFormat="1" applyFont="1" applyBorder="1"/>
    <xf numFmtId="167" fontId="1" fillId="0" borderId="36" xfId="0" applyNumberFormat="1" applyFont="1" applyBorder="1"/>
    <xf numFmtId="1" fontId="0" fillId="0" borderId="2" xfId="0" applyNumberFormat="1" applyFont="1" applyBorder="1"/>
    <xf numFmtId="3" fontId="9" fillId="0" borderId="24" xfId="0" applyNumberFormat="1" applyFont="1" applyFill="1" applyBorder="1" applyAlignment="1"/>
    <xf numFmtId="0" fontId="0" fillId="0" borderId="19" xfId="0" applyFont="1" applyBorder="1" applyAlignment="1"/>
    <xf numFmtId="0" fontId="0" fillId="0" borderId="57" xfId="0" applyFont="1" applyFill="1" applyBorder="1" applyAlignment="1"/>
    <xf numFmtId="0" fontId="1" fillId="3" borderId="22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165" fontId="1" fillId="3" borderId="27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41" fontId="18" fillId="0" borderId="2" xfId="2" applyFont="1" applyFill="1" applyBorder="1" applyAlignment="1">
      <alignment horizontal="right" vertical="top" wrapText="1"/>
    </xf>
    <xf numFmtId="3" fontId="9" fillId="0" borderId="21" xfId="0" applyNumberFormat="1" applyFont="1" applyBorder="1" applyAlignment="1"/>
    <xf numFmtId="1" fontId="1" fillId="0" borderId="2" xfId="0" applyNumberFormat="1" applyFont="1" applyBorder="1"/>
    <xf numFmtId="1" fontId="0" fillId="0" borderId="2" xfId="1" applyNumberFormat="1" applyFont="1" applyBorder="1"/>
    <xf numFmtId="41" fontId="1" fillId="0" borderId="33" xfId="2" applyFont="1" applyFill="1" applyBorder="1"/>
    <xf numFmtId="41" fontId="1" fillId="0" borderId="28" xfId="2" applyFont="1" applyFill="1" applyBorder="1"/>
    <xf numFmtId="41" fontId="9" fillId="0" borderId="29" xfId="2" applyFont="1" applyBorder="1"/>
    <xf numFmtId="41" fontId="1" fillId="0" borderId="29" xfId="2" applyFont="1" applyFill="1" applyBorder="1"/>
    <xf numFmtId="41" fontId="1" fillId="0" borderId="49" xfId="2" applyFont="1" applyBorder="1"/>
    <xf numFmtId="41" fontId="0" fillId="0" borderId="49" xfId="2" applyFont="1" applyBorder="1"/>
    <xf numFmtId="49" fontId="1" fillId="0" borderId="20" xfId="0" applyNumberFormat="1" applyFont="1" applyBorder="1" applyAlignment="1">
      <alignment horizontal="right"/>
    </xf>
    <xf numFmtId="49" fontId="9" fillId="0" borderId="20" xfId="0" applyNumberFormat="1" applyFont="1" applyBorder="1" applyAlignment="1">
      <alignment wrapText="1"/>
    </xf>
    <xf numFmtId="0" fontId="0" fillId="0" borderId="24" xfId="0" applyFont="1" applyFill="1" applyBorder="1" applyAlignment="1"/>
    <xf numFmtId="3" fontId="0" fillId="0" borderId="24" xfId="0" applyNumberFormat="1" applyFont="1" applyFill="1" applyBorder="1" applyAlignment="1"/>
    <xf numFmtId="0" fontId="1" fillId="0" borderId="25" xfId="0" applyFont="1" applyFill="1" applyBorder="1" applyAlignment="1"/>
    <xf numFmtId="0" fontId="0" fillId="0" borderId="21" xfId="0" applyFont="1" applyBorder="1" applyAlignment="1"/>
    <xf numFmtId="1" fontId="9" fillId="0" borderId="58" xfId="0" applyNumberFormat="1" applyFont="1" applyBorder="1"/>
    <xf numFmtId="1" fontId="1" fillId="0" borderId="59" xfId="0" applyNumberFormat="1" applyFont="1" applyBorder="1"/>
    <xf numFmtId="1" fontId="0" fillId="0" borderId="2" xfId="0" applyNumberFormat="1" applyFont="1" applyBorder="1" applyAlignment="1"/>
    <xf numFmtId="41" fontId="0" fillId="0" borderId="29" xfId="2" applyFont="1" applyBorder="1"/>
    <xf numFmtId="41" fontId="1" fillId="0" borderId="29" xfId="2" applyFont="1" applyBorder="1"/>
    <xf numFmtId="173" fontId="1" fillId="0" borderId="26" xfId="0" applyNumberFormat="1" applyFont="1" applyBorder="1"/>
    <xf numFmtId="0" fontId="0" fillId="0" borderId="0" xfId="0" applyFont="1" applyAlignment="1"/>
    <xf numFmtId="0" fontId="9" fillId="0" borderId="0" xfId="0" applyFont="1" applyAlignment="1"/>
    <xf numFmtId="0" fontId="1" fillId="3" borderId="32" xfId="0" applyFont="1" applyFill="1" applyBorder="1" applyAlignment="1">
      <alignment horizontal="center" vertical="center"/>
    </xf>
    <xf numFmtId="167" fontId="22" fillId="0" borderId="2" xfId="0" applyNumberFormat="1" applyFont="1" applyBorder="1" applyAlignment="1">
      <alignment horizontal="center"/>
    </xf>
    <xf numFmtId="0" fontId="1" fillId="3" borderId="57" xfId="0" applyFont="1" applyFill="1" applyBorder="1" applyAlignment="1">
      <alignment horizontal="center" vertical="center"/>
    </xf>
    <xf numFmtId="165" fontId="1" fillId="3" borderId="57" xfId="0" applyNumberFormat="1" applyFont="1" applyFill="1" applyBorder="1" applyAlignment="1">
      <alignment horizontal="center" vertical="center"/>
    </xf>
    <xf numFmtId="14" fontId="9" fillId="3" borderId="24" xfId="0" applyNumberFormat="1" applyFont="1" applyFill="1" applyBorder="1" applyAlignment="1">
      <alignment horizontal="center"/>
    </xf>
    <xf numFmtId="165" fontId="9" fillId="3" borderId="25" xfId="0" applyNumberFormat="1" applyFont="1" applyFill="1" applyBorder="1" applyAlignment="1">
      <alignment horizontal="center" vertical="center"/>
    </xf>
    <xf numFmtId="41" fontId="18" fillId="0" borderId="20" xfId="2" applyFont="1" applyFill="1" applyBorder="1" applyAlignment="1">
      <alignment horizontal="right" vertical="top" wrapText="1"/>
    </xf>
    <xf numFmtId="165" fontId="9" fillId="3" borderId="23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Font="1" applyAlignment="1"/>
    <xf numFmtId="49" fontId="0" fillId="0" borderId="0" xfId="0" applyNumberFormat="1" applyFont="1"/>
    <xf numFmtId="49" fontId="9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1" fillId="0" borderId="40" xfId="0" applyNumberFormat="1" applyFont="1" applyBorder="1" applyAlignment="1">
      <alignment horizontal="center" vertical="center"/>
    </xf>
    <xf numFmtId="0" fontId="6" fillId="0" borderId="16" xfId="0" applyFont="1" applyBorder="1"/>
    <xf numFmtId="0" fontId="6" fillId="0" borderId="45" xfId="0" applyFont="1" applyBorder="1"/>
    <xf numFmtId="49" fontId="1" fillId="0" borderId="51" xfId="0" applyNumberFormat="1" applyFont="1" applyBorder="1" applyAlignment="1">
      <alignment horizontal="center" vertical="center" wrapText="1"/>
    </xf>
    <xf numFmtId="0" fontId="6" fillId="0" borderId="5" xfId="0" applyFont="1" applyBorder="1"/>
    <xf numFmtId="49" fontId="1" fillId="0" borderId="39" xfId="0" applyNumberFormat="1" applyFont="1" applyBorder="1" applyAlignment="1">
      <alignment horizontal="center" vertical="center" wrapText="1"/>
    </xf>
    <xf numFmtId="0" fontId="6" fillId="0" borderId="42" xfId="0" applyFont="1" applyBorder="1"/>
    <xf numFmtId="0" fontId="1" fillId="0" borderId="2" xfId="0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/>
    </xf>
    <xf numFmtId="0" fontId="6" fillId="0" borderId="27" xfId="0" applyFont="1" applyBorder="1"/>
    <xf numFmtId="49" fontId="1" fillId="0" borderId="19" xfId="0" applyNumberFormat="1" applyFont="1" applyBorder="1" applyAlignment="1">
      <alignment horizontal="center" vertical="center"/>
    </xf>
    <xf numFmtId="0" fontId="6" fillId="0" borderId="20" xfId="0" applyFont="1" applyBorder="1"/>
    <xf numFmtId="49" fontId="1" fillId="0" borderId="40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9" fontId="1" fillId="0" borderId="73" xfId="0" applyNumberFormat="1" applyFont="1" applyBorder="1" applyAlignment="1">
      <alignment horizontal="center" vertical="center"/>
    </xf>
    <xf numFmtId="0" fontId="6" fillId="0" borderId="31" xfId="0" applyFont="1" applyBorder="1"/>
    <xf numFmtId="0" fontId="6" fillId="0" borderId="22" xfId="0" applyFont="1" applyBorder="1"/>
    <xf numFmtId="49" fontId="1" fillId="0" borderId="31" xfId="0" applyNumberFormat="1" applyFont="1" applyBorder="1" applyAlignment="1">
      <alignment horizontal="center" vertical="center" wrapText="1"/>
    </xf>
    <xf numFmtId="49" fontId="1" fillId="0" borderId="67" xfId="0" applyNumberFormat="1" applyFont="1" applyBorder="1" applyAlignment="1">
      <alignment horizontal="center" vertical="center" wrapText="1"/>
    </xf>
    <xf numFmtId="0" fontId="6" fillId="0" borderId="54" xfId="0" applyFont="1" applyBorder="1"/>
    <xf numFmtId="0" fontId="6" fillId="0" borderId="62" xfId="0" applyFont="1" applyBorder="1"/>
    <xf numFmtId="49" fontId="1" fillId="0" borderId="68" xfId="0" applyNumberFormat="1" applyFont="1" applyBorder="1" applyAlignment="1">
      <alignment horizontal="center" vertical="center" wrapText="1"/>
    </xf>
    <xf numFmtId="0" fontId="6" fillId="0" borderId="26" xfId="0" applyFont="1" applyBorder="1"/>
    <xf numFmtId="0" fontId="6" fillId="0" borderId="19" xfId="0" applyFont="1" applyBorder="1"/>
    <xf numFmtId="49" fontId="1" fillId="0" borderId="68" xfId="0" applyNumberFormat="1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49" fontId="9" fillId="0" borderId="0" xfId="0" applyNumberFormat="1" applyFont="1"/>
    <xf numFmtId="0" fontId="9" fillId="0" borderId="0" xfId="0" applyFont="1" applyAlignment="1"/>
    <xf numFmtId="3" fontId="18" fillId="0" borderId="2" xfId="0" applyNumberFormat="1" applyFont="1" applyBorder="1" applyAlignment="1">
      <alignment horizontal="left" vertical="top" wrapText="1"/>
    </xf>
    <xf numFmtId="3" fontId="0" fillId="0" borderId="19" xfId="0" applyNumberFormat="1" applyFont="1" applyBorder="1" applyAlignment="1"/>
    <xf numFmtId="3" fontId="0" fillId="0" borderId="20" xfId="0" applyNumberFormat="1" applyFont="1" applyBorder="1" applyAlignment="1"/>
    <xf numFmtId="3" fontId="9" fillId="0" borderId="21" xfId="0" applyNumberFormat="1" applyFont="1" applyBorder="1"/>
    <xf numFmtId="3" fontId="0" fillId="0" borderId="22" xfId="0" applyNumberFormat="1" applyFont="1" applyBorder="1" applyAlignment="1"/>
    <xf numFmtId="3" fontId="0" fillId="0" borderId="27" xfId="0" applyNumberFormat="1" applyFont="1" applyBorder="1" applyAlignment="1"/>
    <xf numFmtId="3" fontId="9" fillId="0" borderId="27" xfId="0" applyNumberFormat="1" applyFont="1" applyFill="1" applyBorder="1" applyAlignment="1"/>
    <xf numFmtId="3" fontId="9" fillId="0" borderId="27" xfId="0" applyNumberFormat="1" applyFont="1" applyBorder="1" applyAlignment="1"/>
    <xf numFmtId="3" fontId="9" fillId="0" borderId="27" xfId="0" applyNumberFormat="1" applyFont="1" applyBorder="1"/>
    <xf numFmtId="3" fontId="9" fillId="0" borderId="23" xfId="0" applyNumberFormat="1" applyFont="1" applyBorder="1"/>
    <xf numFmtId="0" fontId="14" fillId="0" borderId="19" xfId="0" applyFont="1" applyFill="1" applyBorder="1" applyAlignment="1">
      <alignment horizontal="center" vertical="center" wrapText="1"/>
    </xf>
    <xf numFmtId="3" fontId="9" fillId="0" borderId="19" xfId="0" applyNumberFormat="1" applyFont="1" applyBorder="1"/>
    <xf numFmtId="167" fontId="22" fillId="0" borderId="20" xfId="0" applyNumberFormat="1" applyFont="1" applyBorder="1" applyAlignment="1">
      <alignment horizontal="center"/>
    </xf>
    <xf numFmtId="167" fontId="23" fillId="0" borderId="20" xfId="0" applyNumberFormat="1" applyFont="1" applyBorder="1"/>
    <xf numFmtId="3" fontId="9" fillId="0" borderId="57" xfId="0" applyNumberFormat="1" applyFont="1" applyBorder="1" applyAlignment="1"/>
    <xf numFmtId="1" fontId="0" fillId="0" borderId="21" xfId="0" applyNumberFormat="1" applyFont="1" applyBorder="1"/>
    <xf numFmtId="3" fontId="9" fillId="0" borderId="25" xfId="0" applyNumberFormat="1" applyFont="1" applyBorder="1" applyAlignment="1"/>
    <xf numFmtId="49" fontId="1" fillId="0" borderId="19" xfId="0" applyNumberFormat="1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1" xfId="0" applyFont="1" applyFill="1" applyBorder="1" applyAlignment="1">
      <alignment horizontal="left"/>
    </xf>
    <xf numFmtId="0" fontId="14" fillId="4" borderId="20" xfId="0" applyFont="1" applyFill="1" applyBorder="1" applyAlignment="1">
      <alignment horizontal="left" vertical="center" wrapText="1"/>
    </xf>
    <xf numFmtId="0" fontId="16" fillId="0" borderId="21" xfId="0" applyFont="1" applyBorder="1" applyAlignment="1">
      <alignment horizontal="right"/>
    </xf>
    <xf numFmtId="3" fontId="1" fillId="0" borderId="83" xfId="0" applyNumberFormat="1" applyFont="1" applyFill="1" applyBorder="1"/>
    <xf numFmtId="3" fontId="0" fillId="0" borderId="23" xfId="0" applyNumberFormat="1" applyFont="1" applyFill="1" applyBorder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F57B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U959"/>
  <sheetViews>
    <sheetView tabSelected="1" zoomScale="87" zoomScaleNormal="87" workbookViewId="0">
      <selection activeCell="P6" sqref="P6"/>
    </sheetView>
  </sheetViews>
  <sheetFormatPr baseColWidth="10" defaultColWidth="14.42578125" defaultRowHeight="15" customHeight="1" x14ac:dyDescent="0.25"/>
  <cols>
    <col min="1" max="1" width="3.7109375" customWidth="1"/>
    <col min="2" max="4" width="5.140625" customWidth="1"/>
    <col min="5" max="5" width="82.85546875" customWidth="1"/>
    <col min="6" max="9" width="14.7109375" customWidth="1"/>
    <col min="10" max="10" width="4.7109375" customWidth="1"/>
    <col min="11" max="11" width="16.28515625" customWidth="1"/>
    <col min="12" max="12" width="61.42578125" customWidth="1"/>
    <col min="13" max="13" width="15.7109375" customWidth="1"/>
    <col min="14" max="15" width="15.28515625" bestFit="1" customWidth="1"/>
    <col min="16" max="16" width="16" customWidth="1"/>
    <col min="17" max="21" width="10" customWidth="1"/>
    <col min="22" max="25" width="14.42578125" customWidth="1"/>
  </cols>
  <sheetData>
    <row r="1" spans="1:21" x14ac:dyDescent="0.25">
      <c r="A1" s="1"/>
      <c r="B1" s="2"/>
      <c r="C1" s="2"/>
      <c r="D1" s="2"/>
      <c r="E1" s="2"/>
      <c r="F1" s="3"/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733"/>
      <c r="C2" s="732"/>
      <c r="D2" s="2"/>
      <c r="E2" s="731" t="s">
        <v>322</v>
      </c>
      <c r="F2" s="732"/>
      <c r="G2" s="732"/>
      <c r="H2" s="3"/>
      <c r="I2" s="4"/>
      <c r="J2" s="1"/>
      <c r="K2" s="1"/>
      <c r="Q2" s="1"/>
      <c r="R2" s="1"/>
      <c r="S2" s="1"/>
      <c r="T2" s="1"/>
      <c r="U2" s="1"/>
    </row>
    <row r="3" spans="1:21" x14ac:dyDescent="0.25">
      <c r="A3" s="1"/>
      <c r="B3" s="733"/>
      <c r="C3" s="732"/>
      <c r="D3" s="2"/>
      <c r="E3" s="734" t="s">
        <v>285</v>
      </c>
      <c r="F3" s="732"/>
      <c r="G3" s="732"/>
      <c r="H3" s="3"/>
      <c r="I3" s="4"/>
      <c r="J3" s="1"/>
      <c r="K3" s="1"/>
      <c r="Q3" s="1"/>
      <c r="R3" s="1"/>
      <c r="S3" s="1"/>
      <c r="T3" s="1"/>
      <c r="U3" s="1"/>
    </row>
    <row r="4" spans="1:21" x14ac:dyDescent="0.25">
      <c r="A4" s="1"/>
      <c r="B4" s="2"/>
      <c r="C4" s="2"/>
      <c r="D4" s="2"/>
      <c r="E4" s="735" t="s">
        <v>0</v>
      </c>
      <c r="F4" s="732"/>
      <c r="G4" s="732"/>
      <c r="H4" s="3"/>
      <c r="I4" s="4"/>
      <c r="J4" s="1"/>
      <c r="K4" s="1"/>
      <c r="Q4" s="1"/>
      <c r="R4" s="1"/>
      <c r="S4" s="1"/>
      <c r="T4" s="1"/>
      <c r="U4" s="1"/>
    </row>
    <row r="5" spans="1:21" x14ac:dyDescent="0.25">
      <c r="A5" s="1"/>
      <c r="B5" s="2"/>
      <c r="C5" s="5"/>
      <c r="D5" s="5"/>
      <c r="E5" s="731" t="s">
        <v>1</v>
      </c>
      <c r="F5" s="732"/>
      <c r="G5" s="732"/>
      <c r="H5" s="732"/>
      <c r="I5" s="4"/>
      <c r="J5" s="1"/>
      <c r="K5" s="1"/>
      <c r="Q5" s="1"/>
      <c r="R5" s="1"/>
      <c r="S5" s="1"/>
      <c r="T5" s="1"/>
      <c r="U5" s="1"/>
    </row>
    <row r="6" spans="1:21" ht="15.75" customHeight="1" thickBot="1" x14ac:dyDescent="0.3">
      <c r="A6" s="1"/>
      <c r="B6" s="2"/>
      <c r="C6" s="2"/>
      <c r="D6" s="2"/>
      <c r="E6" s="2"/>
      <c r="F6" s="3">
        <f>F8-F26</f>
        <v>0</v>
      </c>
      <c r="G6" s="3">
        <f>+G8-G26</f>
        <v>0</v>
      </c>
      <c r="H6" s="3">
        <f>+H8-H26</f>
        <v>0</v>
      </c>
      <c r="I6" s="4"/>
      <c r="J6" s="1"/>
      <c r="K6" s="1"/>
      <c r="Q6" s="1"/>
      <c r="R6" s="1"/>
      <c r="S6" s="1"/>
      <c r="T6" s="1"/>
      <c r="U6" s="1"/>
    </row>
    <row r="7" spans="1:21" ht="27.75" customHeight="1" thickBot="1" x14ac:dyDescent="0.3">
      <c r="A7" s="1"/>
      <c r="B7" s="112" t="s">
        <v>2</v>
      </c>
      <c r="C7" s="113" t="s">
        <v>3</v>
      </c>
      <c r="D7" s="113" t="s">
        <v>4</v>
      </c>
      <c r="E7" s="114" t="s">
        <v>5</v>
      </c>
      <c r="F7" s="120" t="s">
        <v>6</v>
      </c>
      <c r="G7" s="120" t="s">
        <v>7</v>
      </c>
      <c r="H7" s="423" t="s">
        <v>8</v>
      </c>
      <c r="I7" s="347" t="s">
        <v>9</v>
      </c>
      <c r="J7" s="1"/>
      <c r="K7" s="1"/>
      <c r="L7" s="728" t="s">
        <v>391</v>
      </c>
      <c r="M7" s="729"/>
      <c r="N7" s="729"/>
      <c r="O7" s="729"/>
      <c r="P7" s="730"/>
      <c r="Q7" s="1"/>
      <c r="R7" s="1"/>
      <c r="S7" s="1"/>
      <c r="T7" s="1"/>
      <c r="U7" s="1"/>
    </row>
    <row r="8" spans="1:21" ht="15.75" customHeight="1" thickBot="1" x14ac:dyDescent="0.3">
      <c r="A8" s="7"/>
      <c r="B8" s="115"/>
      <c r="C8" s="8"/>
      <c r="D8" s="8"/>
      <c r="E8" s="46" t="s">
        <v>10</v>
      </c>
      <c r="F8" s="553">
        <f>+F9+F14+F18+F25+F21</f>
        <v>38338248</v>
      </c>
      <c r="G8" s="373">
        <f>+G9+G14+G18+G25+G21+G23</f>
        <v>837509</v>
      </c>
      <c r="H8" s="424">
        <f t="shared" ref="H8:H10" si="0">+F8+G8</f>
        <v>39175757</v>
      </c>
      <c r="I8" s="422">
        <f t="shared" ref="I8:I24" si="1">IFERROR(H8/F8-1,"")</f>
        <v>2.1845260117259402E-2</v>
      </c>
      <c r="J8" s="7"/>
      <c r="K8" s="9"/>
      <c r="L8" s="645" t="s">
        <v>332</v>
      </c>
      <c r="M8" s="646" t="s">
        <v>333</v>
      </c>
      <c r="N8" s="647" t="s">
        <v>334</v>
      </c>
      <c r="O8" s="646" t="s">
        <v>335</v>
      </c>
      <c r="P8" s="776" t="s">
        <v>336</v>
      </c>
      <c r="Q8" s="7"/>
      <c r="R8" s="7"/>
      <c r="S8" s="7"/>
      <c r="T8" s="7"/>
      <c r="U8" s="7"/>
    </row>
    <row r="9" spans="1:21" ht="15" customHeight="1" x14ac:dyDescent="0.25">
      <c r="A9" s="1"/>
      <c r="B9" s="116" t="s">
        <v>11</v>
      </c>
      <c r="C9" s="59" t="s">
        <v>12</v>
      </c>
      <c r="D9" s="59" t="s">
        <v>13</v>
      </c>
      <c r="E9" s="47" t="s">
        <v>14</v>
      </c>
      <c r="F9" s="375">
        <f>+F12+F10</f>
        <v>10</v>
      </c>
      <c r="G9" s="378">
        <f>+G12</f>
        <v>0</v>
      </c>
      <c r="H9" s="362">
        <f t="shared" si="0"/>
        <v>10</v>
      </c>
      <c r="I9" s="28">
        <f t="shared" ref="I9" si="2">IFERROR(H9/F9-1,"0,00%")</f>
        <v>0</v>
      </c>
      <c r="J9" s="11"/>
      <c r="K9" s="1"/>
      <c r="L9" s="665" t="s">
        <v>337</v>
      </c>
      <c r="M9" s="768">
        <v>10000</v>
      </c>
      <c r="N9" s="767">
        <v>65512003</v>
      </c>
      <c r="O9" s="770">
        <v>65512003</v>
      </c>
      <c r="P9" s="777">
        <v>0</v>
      </c>
      <c r="Q9" s="1"/>
      <c r="R9" s="1"/>
      <c r="S9" s="1"/>
      <c r="T9" s="1"/>
      <c r="U9" s="1"/>
    </row>
    <row r="10" spans="1:21" s="309" customFormat="1" ht="15" customHeight="1" x14ac:dyDescent="0.25">
      <c r="A10" s="1"/>
      <c r="B10" s="116"/>
      <c r="C10" s="59" t="s">
        <v>16</v>
      </c>
      <c r="D10" s="59"/>
      <c r="E10" s="66" t="s">
        <v>136</v>
      </c>
      <c r="F10" s="362">
        <f>+F11</f>
        <v>10</v>
      </c>
      <c r="G10" s="378">
        <f>+G11</f>
        <v>0</v>
      </c>
      <c r="H10" s="367">
        <f t="shared" si="0"/>
        <v>10</v>
      </c>
      <c r="I10" s="28">
        <v>0</v>
      </c>
      <c r="J10" s="11"/>
      <c r="K10" s="1"/>
      <c r="L10" s="660" t="s">
        <v>338</v>
      </c>
      <c r="M10" s="768">
        <v>10000</v>
      </c>
      <c r="N10" s="768">
        <v>65512003</v>
      </c>
      <c r="O10" s="771">
        <v>65512003</v>
      </c>
      <c r="P10" s="670">
        <v>0</v>
      </c>
      <c r="Q10" s="1"/>
      <c r="R10" s="1"/>
      <c r="S10" s="1"/>
      <c r="T10" s="1"/>
      <c r="U10" s="1"/>
    </row>
    <row r="11" spans="1:21" s="309" customFormat="1" ht="15" customHeight="1" x14ac:dyDescent="0.25">
      <c r="A11" s="1"/>
      <c r="B11" s="116"/>
      <c r="C11" s="59"/>
      <c r="D11" s="59" t="s">
        <v>303</v>
      </c>
      <c r="E11" s="310" t="s">
        <v>304</v>
      </c>
      <c r="F11" s="367">
        <v>10</v>
      </c>
      <c r="G11" s="378">
        <v>0</v>
      </c>
      <c r="H11" s="367">
        <f>+F11+G11</f>
        <v>10</v>
      </c>
      <c r="I11" s="28">
        <v>0</v>
      </c>
      <c r="J11" s="11"/>
      <c r="K11" s="1"/>
      <c r="L11" s="660" t="s">
        <v>339</v>
      </c>
      <c r="M11" s="768">
        <v>10000</v>
      </c>
      <c r="N11" s="768">
        <v>65512003</v>
      </c>
      <c r="O11" s="771">
        <v>65512003</v>
      </c>
      <c r="P11" s="670">
        <v>0</v>
      </c>
      <c r="Q11" s="1"/>
      <c r="R11" s="1"/>
      <c r="S11" s="1"/>
      <c r="T11" s="1"/>
      <c r="U11" s="1"/>
    </row>
    <row r="12" spans="1:21" ht="15" hidden="1" customHeight="1" x14ac:dyDescent="0.25">
      <c r="A12" s="1"/>
      <c r="B12" s="117" t="s">
        <v>18</v>
      </c>
      <c r="C12" s="52" t="s">
        <v>19</v>
      </c>
      <c r="D12" s="52" t="s">
        <v>13</v>
      </c>
      <c r="E12" s="48" t="s">
        <v>20</v>
      </c>
      <c r="F12" s="362">
        <f t="shared" ref="F12:G12" si="3">+F13</f>
        <v>0</v>
      </c>
      <c r="G12" s="378">
        <f t="shared" si="3"/>
        <v>0</v>
      </c>
      <c r="H12" s="362">
        <f t="shared" ref="H12:H32" si="4">+F12+G12</f>
        <v>0</v>
      </c>
      <c r="I12" s="28" t="str">
        <f t="shared" si="1"/>
        <v/>
      </c>
      <c r="J12" s="11"/>
      <c r="K12" s="1"/>
      <c r="L12" s="660" t="s">
        <v>340</v>
      </c>
      <c r="M12" s="67"/>
      <c r="N12" s="329"/>
      <c r="O12" s="772"/>
      <c r="P12" s="329"/>
      <c r="Q12" s="1"/>
      <c r="R12" s="1"/>
      <c r="S12" s="1"/>
      <c r="T12" s="1"/>
      <c r="U12" s="1"/>
    </row>
    <row r="13" spans="1:21" ht="15" hidden="1" customHeight="1" x14ac:dyDescent="0.25">
      <c r="A13" s="1"/>
      <c r="B13" s="117" t="s">
        <v>18</v>
      </c>
      <c r="C13" s="52" t="s">
        <v>12</v>
      </c>
      <c r="D13" s="52" t="s">
        <v>21</v>
      </c>
      <c r="E13" s="48" t="s">
        <v>22</v>
      </c>
      <c r="F13" s="315"/>
      <c r="G13" s="378"/>
      <c r="H13" s="361">
        <f t="shared" si="4"/>
        <v>0</v>
      </c>
      <c r="I13" s="28" t="str">
        <f t="shared" si="1"/>
        <v/>
      </c>
      <c r="J13" s="11"/>
      <c r="K13" s="1"/>
      <c r="L13" s="660" t="s">
        <v>341</v>
      </c>
      <c r="M13" s="67"/>
      <c r="N13" s="329"/>
      <c r="O13" s="772"/>
      <c r="P13" s="329"/>
      <c r="Q13" s="7"/>
      <c r="R13" s="1"/>
      <c r="S13" s="1"/>
      <c r="T13" s="1"/>
      <c r="U13" s="1"/>
    </row>
    <row r="14" spans="1:21" ht="15" customHeight="1" x14ac:dyDescent="0.25">
      <c r="A14" s="1"/>
      <c r="B14" s="116" t="s">
        <v>23</v>
      </c>
      <c r="C14" s="59" t="s">
        <v>12</v>
      </c>
      <c r="D14" s="59" t="s">
        <v>13</v>
      </c>
      <c r="E14" s="47" t="s">
        <v>24</v>
      </c>
      <c r="F14" s="362">
        <f>+F15+F16+F17</f>
        <v>165409</v>
      </c>
      <c r="G14" s="606">
        <f>SUM(G15:G17)</f>
        <v>0</v>
      </c>
      <c r="H14" s="362">
        <f t="shared" si="4"/>
        <v>165409</v>
      </c>
      <c r="I14" s="28">
        <f t="shared" si="1"/>
        <v>0</v>
      </c>
      <c r="J14" s="11"/>
      <c r="K14" s="1"/>
      <c r="L14" s="659" t="s">
        <v>342</v>
      </c>
      <c r="M14" s="768">
        <v>165409000</v>
      </c>
      <c r="N14" s="768">
        <v>151744172</v>
      </c>
      <c r="O14" s="771">
        <v>151744172</v>
      </c>
      <c r="P14" s="768">
        <v>71803340</v>
      </c>
      <c r="Q14" s="1"/>
      <c r="R14" s="1"/>
      <c r="S14" s="1"/>
      <c r="T14" s="1"/>
      <c r="U14" s="1"/>
    </row>
    <row r="15" spans="1:21" ht="15" customHeight="1" x14ac:dyDescent="0.25">
      <c r="A15" s="1"/>
      <c r="B15" s="117" t="s">
        <v>18</v>
      </c>
      <c r="C15" s="52" t="s">
        <v>25</v>
      </c>
      <c r="D15" s="52" t="s">
        <v>13</v>
      </c>
      <c r="E15" s="48" t="s">
        <v>26</v>
      </c>
      <c r="F15" s="315">
        <v>165389</v>
      </c>
      <c r="G15" s="378">
        <v>0</v>
      </c>
      <c r="H15" s="361">
        <f t="shared" si="4"/>
        <v>165389</v>
      </c>
      <c r="I15" s="28">
        <f t="shared" si="1"/>
        <v>0</v>
      </c>
      <c r="J15" s="11"/>
      <c r="K15" s="1"/>
      <c r="L15" s="659" t="s">
        <v>343</v>
      </c>
      <c r="M15" s="768">
        <v>165389000</v>
      </c>
      <c r="N15" s="768">
        <v>148508732</v>
      </c>
      <c r="O15" s="771">
        <v>148508732</v>
      </c>
      <c r="P15" s="768">
        <v>68567900</v>
      </c>
      <c r="Q15" s="1"/>
      <c r="R15" s="1"/>
      <c r="S15" s="1"/>
      <c r="T15" s="1"/>
      <c r="U15" s="1"/>
    </row>
    <row r="16" spans="1:21" s="522" customFormat="1" ht="15" customHeight="1" x14ac:dyDescent="0.25">
      <c r="A16" s="1"/>
      <c r="B16" s="117"/>
      <c r="C16" s="412" t="s">
        <v>80</v>
      </c>
      <c r="D16" s="412"/>
      <c r="E16" s="73" t="s">
        <v>96</v>
      </c>
      <c r="F16" s="315">
        <v>10</v>
      </c>
      <c r="G16" s="378">
        <v>0</v>
      </c>
      <c r="H16" s="361">
        <f t="shared" si="4"/>
        <v>10</v>
      </c>
      <c r="I16" s="28">
        <f t="shared" si="1"/>
        <v>0</v>
      </c>
      <c r="J16" s="11"/>
      <c r="K16" s="1"/>
      <c r="L16" s="660" t="s">
        <v>344</v>
      </c>
      <c r="M16" s="768">
        <v>5000000</v>
      </c>
      <c r="N16" s="768">
        <v>1901063</v>
      </c>
      <c r="O16" s="771">
        <v>1901063</v>
      </c>
      <c r="P16" s="768">
        <v>1899808</v>
      </c>
      <c r="Q16" s="1"/>
      <c r="R16" s="1"/>
      <c r="S16" s="1"/>
      <c r="T16" s="1"/>
      <c r="U16" s="1"/>
    </row>
    <row r="17" spans="1:21" s="522" customFormat="1" ht="15" customHeight="1" x14ac:dyDescent="0.25">
      <c r="A17" s="1"/>
      <c r="B17" s="117"/>
      <c r="C17" s="412" t="s">
        <v>27</v>
      </c>
      <c r="D17" s="412"/>
      <c r="E17" s="73" t="s">
        <v>28</v>
      </c>
      <c r="F17" s="315">
        <v>10</v>
      </c>
      <c r="G17" s="378">
        <v>0</v>
      </c>
      <c r="H17" s="361">
        <f t="shared" si="4"/>
        <v>10</v>
      </c>
      <c r="I17" s="28">
        <f t="shared" si="1"/>
        <v>0</v>
      </c>
      <c r="J17" s="11"/>
      <c r="K17" s="1"/>
      <c r="L17" s="660" t="s">
        <v>345</v>
      </c>
      <c r="M17" s="768">
        <v>160389000</v>
      </c>
      <c r="N17" s="768">
        <v>146607669</v>
      </c>
      <c r="O17" s="771">
        <v>146607669</v>
      </c>
      <c r="P17" s="768">
        <v>66668092</v>
      </c>
      <c r="Q17" s="1"/>
      <c r="R17" s="1"/>
      <c r="S17" s="1"/>
      <c r="T17" s="1"/>
      <c r="U17" s="1"/>
    </row>
    <row r="18" spans="1:21" ht="15" customHeight="1" x14ac:dyDescent="0.25">
      <c r="A18" s="1"/>
      <c r="B18" s="116" t="s">
        <v>29</v>
      </c>
      <c r="C18" s="59" t="s">
        <v>12</v>
      </c>
      <c r="D18" s="59" t="s">
        <v>13</v>
      </c>
      <c r="E18" s="47" t="s">
        <v>30</v>
      </c>
      <c r="F18" s="362">
        <f t="shared" ref="F18:G18" si="5">+F19+F20</f>
        <v>38166441</v>
      </c>
      <c r="G18" s="606">
        <f t="shared" si="5"/>
        <v>807044</v>
      </c>
      <c r="H18" s="362">
        <f t="shared" si="4"/>
        <v>38973485</v>
      </c>
      <c r="I18" s="28">
        <f t="shared" si="1"/>
        <v>2.1145382667459023E-2</v>
      </c>
      <c r="J18" s="11"/>
      <c r="K18" s="1"/>
      <c r="L18" s="659" t="s">
        <v>346</v>
      </c>
      <c r="M18" s="768">
        <v>10000</v>
      </c>
      <c r="N18" s="768">
        <v>1935215</v>
      </c>
      <c r="O18" s="771">
        <v>1935215</v>
      </c>
      <c r="P18" s="768">
        <v>1935215</v>
      </c>
      <c r="Q18" s="1"/>
      <c r="R18" s="1"/>
      <c r="S18" s="1"/>
      <c r="T18" s="1"/>
      <c r="U18" s="1"/>
    </row>
    <row r="19" spans="1:21" ht="15" customHeight="1" x14ac:dyDescent="0.25">
      <c r="A19" s="1"/>
      <c r="B19" s="117" t="s">
        <v>18</v>
      </c>
      <c r="C19" s="52" t="s">
        <v>25</v>
      </c>
      <c r="D19" s="52" t="s">
        <v>13</v>
      </c>
      <c r="E19" s="48" t="s">
        <v>31</v>
      </c>
      <c r="F19" s="315">
        <v>20203973</v>
      </c>
      <c r="G19" s="378">
        <f>+'Decretos 050501'!F24</f>
        <v>807044</v>
      </c>
      <c r="H19" s="361">
        <f t="shared" si="4"/>
        <v>21011017</v>
      </c>
      <c r="I19" s="28">
        <f t="shared" si="1"/>
        <v>3.994481679420181E-2</v>
      </c>
      <c r="J19" s="11"/>
      <c r="K19" s="1"/>
      <c r="L19" s="659" t="s">
        <v>347</v>
      </c>
      <c r="M19" s="768">
        <v>10000</v>
      </c>
      <c r="N19" s="768">
        <v>1300225</v>
      </c>
      <c r="O19" s="773">
        <v>1300225</v>
      </c>
      <c r="P19" s="67">
        <v>1300225</v>
      </c>
      <c r="Q19" s="1"/>
      <c r="R19" s="1"/>
      <c r="S19" s="1"/>
      <c r="T19" s="1"/>
      <c r="U19" s="1"/>
    </row>
    <row r="20" spans="1:21" ht="15" customHeight="1" x14ac:dyDescent="0.25">
      <c r="A20" s="1"/>
      <c r="B20" s="117" t="s">
        <v>18</v>
      </c>
      <c r="C20" s="52" t="s">
        <v>32</v>
      </c>
      <c r="D20" s="52" t="s">
        <v>13</v>
      </c>
      <c r="E20" s="48" t="s">
        <v>33</v>
      </c>
      <c r="F20" s="315">
        <v>17962468</v>
      </c>
      <c r="G20" s="378">
        <v>0</v>
      </c>
      <c r="H20" s="361">
        <f t="shared" si="4"/>
        <v>17962468</v>
      </c>
      <c r="I20" s="28">
        <f t="shared" si="1"/>
        <v>0</v>
      </c>
      <c r="J20" s="11"/>
      <c r="K20" s="1"/>
      <c r="L20" s="240" t="s">
        <v>348</v>
      </c>
      <c r="M20" s="67">
        <v>0</v>
      </c>
      <c r="N20" s="67">
        <v>0</v>
      </c>
      <c r="O20" s="773">
        <v>0</v>
      </c>
      <c r="P20" s="67">
        <v>0</v>
      </c>
      <c r="Q20" s="1"/>
      <c r="R20" s="1"/>
      <c r="S20" s="1"/>
      <c r="T20" s="1"/>
      <c r="U20" s="1"/>
    </row>
    <row r="21" spans="1:21" s="429" customFormat="1" ht="15" customHeight="1" x14ac:dyDescent="0.25">
      <c r="A21" s="1"/>
      <c r="B21" s="116" t="s">
        <v>34</v>
      </c>
      <c r="C21" s="59"/>
      <c r="D21" s="59"/>
      <c r="E21" s="47" t="s">
        <v>316</v>
      </c>
      <c r="F21" s="318">
        <f>+F22</f>
        <v>6378</v>
      </c>
      <c r="G21" s="606">
        <f>+G22</f>
        <v>0</v>
      </c>
      <c r="H21" s="362">
        <f t="shared" si="4"/>
        <v>6378</v>
      </c>
      <c r="I21" s="27">
        <f t="shared" si="1"/>
        <v>0</v>
      </c>
      <c r="J21" s="11"/>
      <c r="K21" s="1"/>
      <c r="L21" s="240" t="s">
        <v>349</v>
      </c>
      <c r="M21" s="768">
        <v>10000</v>
      </c>
      <c r="N21" s="768">
        <v>1300225</v>
      </c>
      <c r="O21" s="773">
        <v>1300225</v>
      </c>
      <c r="P21" s="67">
        <v>1300225</v>
      </c>
      <c r="Q21" s="1"/>
      <c r="R21" s="1"/>
      <c r="S21" s="1"/>
      <c r="T21" s="1"/>
      <c r="U21" s="1"/>
    </row>
    <row r="22" spans="1:21" s="429" customFormat="1" ht="15" customHeight="1" x14ac:dyDescent="0.25">
      <c r="A22" s="1"/>
      <c r="B22" s="117"/>
      <c r="C22" s="52" t="s">
        <v>46</v>
      </c>
      <c r="D22" s="52"/>
      <c r="E22" s="48" t="s">
        <v>317</v>
      </c>
      <c r="F22" s="315">
        <v>6378</v>
      </c>
      <c r="G22" s="378">
        <v>0</v>
      </c>
      <c r="H22" s="361">
        <f t="shared" ref="H22" si="6">+F22+G22</f>
        <v>6378</v>
      </c>
      <c r="I22" s="28">
        <f t="shared" si="1"/>
        <v>0</v>
      </c>
      <c r="J22" s="11"/>
      <c r="K22" s="1"/>
      <c r="L22" s="659" t="s">
        <v>350</v>
      </c>
      <c r="M22" s="67">
        <v>38973485000</v>
      </c>
      <c r="N22" s="67">
        <v>16032922558</v>
      </c>
      <c r="O22" s="773">
        <v>16032922558</v>
      </c>
      <c r="P22" s="67">
        <v>16032922558</v>
      </c>
      <c r="Q22" s="1"/>
      <c r="R22" s="1"/>
      <c r="S22" s="1"/>
      <c r="T22" s="1"/>
      <c r="U22" s="1"/>
    </row>
    <row r="23" spans="1:21" s="522" customFormat="1" ht="15" hidden="1" customHeight="1" x14ac:dyDescent="0.25">
      <c r="A23" s="1"/>
      <c r="B23" s="116" t="s">
        <v>36</v>
      </c>
      <c r="C23" s="59" t="s">
        <v>12</v>
      </c>
      <c r="D23" s="59" t="s">
        <v>13</v>
      </c>
      <c r="E23" s="47" t="s">
        <v>98</v>
      </c>
      <c r="F23" s="318">
        <v>0</v>
      </c>
      <c r="G23" s="606">
        <f>+G24</f>
        <v>0</v>
      </c>
      <c r="H23" s="361">
        <f t="shared" si="4"/>
        <v>0</v>
      </c>
      <c r="I23" s="28" t="str">
        <f t="shared" si="1"/>
        <v/>
      </c>
      <c r="J23" s="11"/>
      <c r="K23" s="1"/>
      <c r="L23" s="660" t="s">
        <v>351</v>
      </c>
      <c r="M23" s="67"/>
      <c r="N23" s="67"/>
      <c r="O23" s="773"/>
      <c r="P23" s="67"/>
      <c r="Q23" s="1"/>
      <c r="R23" s="1"/>
      <c r="S23" s="1"/>
      <c r="T23" s="1"/>
      <c r="U23" s="1"/>
    </row>
    <row r="24" spans="1:21" s="522" customFormat="1" ht="15" hidden="1" customHeight="1" x14ac:dyDescent="0.25">
      <c r="A24" s="1"/>
      <c r="B24" s="117"/>
      <c r="C24" s="52" t="s">
        <v>99</v>
      </c>
      <c r="D24" s="52" t="s">
        <v>13</v>
      </c>
      <c r="E24" s="48" t="s">
        <v>100</v>
      </c>
      <c r="F24" s="315"/>
      <c r="G24" s="378"/>
      <c r="H24" s="361">
        <f t="shared" ref="H24" si="7">+F24+G24</f>
        <v>0</v>
      </c>
      <c r="I24" s="28" t="str">
        <f t="shared" si="1"/>
        <v/>
      </c>
      <c r="J24" s="11"/>
      <c r="K24" s="1"/>
      <c r="L24" s="660" t="s">
        <v>352</v>
      </c>
      <c r="M24" s="67"/>
      <c r="N24" s="67"/>
      <c r="O24" s="773"/>
      <c r="P24" s="67"/>
      <c r="Q24" s="1"/>
      <c r="R24" s="1"/>
      <c r="S24" s="1"/>
      <c r="T24" s="1"/>
      <c r="U24" s="1"/>
    </row>
    <row r="25" spans="1:21" ht="15.75" customHeight="1" thickBot="1" x14ac:dyDescent="0.3">
      <c r="A25" s="1"/>
      <c r="B25" s="116" t="s">
        <v>37</v>
      </c>
      <c r="C25" s="59" t="s">
        <v>12</v>
      </c>
      <c r="D25" s="59" t="s">
        <v>13</v>
      </c>
      <c r="E25" s="47" t="s">
        <v>38</v>
      </c>
      <c r="F25" s="368">
        <v>10</v>
      </c>
      <c r="G25" s="607">
        <f>+'Decretos 050501'!F30</f>
        <v>30465</v>
      </c>
      <c r="H25" s="368">
        <f t="shared" si="4"/>
        <v>30475</v>
      </c>
      <c r="I25" s="28">
        <f t="shared" ref="I25:I52" si="8">IFERROR(H25/F25-1,"")</f>
        <v>3046.5</v>
      </c>
      <c r="J25" s="1"/>
      <c r="K25" s="1"/>
      <c r="L25" s="660" t="s">
        <v>351</v>
      </c>
      <c r="M25" s="67">
        <v>21011016999</v>
      </c>
      <c r="N25" s="67">
        <v>7070128567</v>
      </c>
      <c r="O25" s="773">
        <v>7070128567</v>
      </c>
      <c r="P25" s="67">
        <v>7070128567</v>
      </c>
      <c r="Q25" s="1"/>
      <c r="R25" s="1"/>
      <c r="S25" s="1"/>
      <c r="T25" s="1"/>
      <c r="U25" s="1"/>
    </row>
    <row r="26" spans="1:21" ht="15.75" customHeight="1" thickBot="1" x14ac:dyDescent="0.3">
      <c r="A26" s="7"/>
      <c r="B26" s="96"/>
      <c r="C26" s="113"/>
      <c r="D26" s="97"/>
      <c r="E26" s="111" t="s">
        <v>39</v>
      </c>
      <c r="F26" s="392">
        <f>+F27+F28+F30+F43+F48+F41+F29</f>
        <v>38338248</v>
      </c>
      <c r="G26" s="436">
        <f>+G27+G28+G30+G43+G48+G29+G41+G53</f>
        <v>837509</v>
      </c>
      <c r="H26" s="377">
        <f>+F26+G26</f>
        <v>39175757</v>
      </c>
      <c r="I26" s="337">
        <f t="shared" si="8"/>
        <v>2.1845260117259402E-2</v>
      </c>
      <c r="J26" s="7"/>
      <c r="K26" s="1"/>
      <c r="L26" s="660" t="s">
        <v>352</v>
      </c>
      <c r="M26" s="67">
        <v>17419021000</v>
      </c>
      <c r="N26" s="67">
        <v>5988655000</v>
      </c>
      <c r="O26" s="773">
        <v>5988655000</v>
      </c>
      <c r="P26" s="67">
        <v>5988655000</v>
      </c>
      <c r="Q26" s="7"/>
      <c r="R26" s="7"/>
      <c r="S26" s="7"/>
      <c r="T26" s="7"/>
      <c r="U26" s="7"/>
    </row>
    <row r="27" spans="1:21" ht="15.75" customHeight="1" x14ac:dyDescent="0.25">
      <c r="A27" s="1"/>
      <c r="B27" s="121" t="s">
        <v>40</v>
      </c>
      <c r="C27" s="328" t="s">
        <v>12</v>
      </c>
      <c r="D27" s="99" t="s">
        <v>13</v>
      </c>
      <c r="E27" s="101" t="s">
        <v>41</v>
      </c>
      <c r="F27" s="317">
        <v>17419021</v>
      </c>
      <c r="G27" s="421">
        <v>0</v>
      </c>
      <c r="H27" s="375">
        <f>+F27+G27</f>
        <v>17419021</v>
      </c>
      <c r="I27" s="425">
        <f t="shared" si="8"/>
        <v>0</v>
      </c>
      <c r="J27" s="11"/>
      <c r="K27" s="1"/>
      <c r="L27" s="660" t="s">
        <v>353</v>
      </c>
      <c r="M27" s="67">
        <v>3591995999</v>
      </c>
      <c r="N27" s="67">
        <v>1081473567</v>
      </c>
      <c r="O27" s="773">
        <v>1081473567</v>
      </c>
      <c r="P27" s="67">
        <v>1081473567</v>
      </c>
      <c r="Q27" s="1"/>
      <c r="R27" s="1"/>
      <c r="S27" s="1"/>
      <c r="T27" s="1"/>
      <c r="U27" s="1"/>
    </row>
    <row r="28" spans="1:21" ht="15.75" customHeight="1" x14ac:dyDescent="0.25">
      <c r="A28" s="1"/>
      <c r="B28" s="121" t="s">
        <v>42</v>
      </c>
      <c r="C28" s="74" t="s">
        <v>12</v>
      </c>
      <c r="D28" s="99" t="s">
        <v>13</v>
      </c>
      <c r="E28" s="101" t="s">
        <v>43</v>
      </c>
      <c r="F28" s="318">
        <v>2322768</v>
      </c>
      <c r="G28" s="569">
        <f>+'Decretos 050501'!F33</f>
        <v>379873</v>
      </c>
      <c r="H28" s="362">
        <f>+F28+G28</f>
        <v>2702641</v>
      </c>
      <c r="I28" s="167">
        <f t="shared" si="8"/>
        <v>0.16354323806768467</v>
      </c>
      <c r="J28" s="11"/>
      <c r="K28" s="1"/>
      <c r="L28" s="660" t="s">
        <v>354</v>
      </c>
      <c r="M28" s="67">
        <v>17962468000</v>
      </c>
      <c r="N28" s="67">
        <v>8962793991</v>
      </c>
      <c r="O28" s="773">
        <v>8962793991</v>
      </c>
      <c r="P28" s="67">
        <v>8962793991</v>
      </c>
      <c r="Q28" s="1"/>
      <c r="R28" s="1"/>
      <c r="S28" s="1"/>
      <c r="T28" s="1"/>
      <c r="U28" s="1"/>
    </row>
    <row r="29" spans="1:21" ht="15.75" customHeight="1" x14ac:dyDescent="0.25">
      <c r="A29" s="1"/>
      <c r="B29" s="121" t="s">
        <v>44</v>
      </c>
      <c r="C29" s="74"/>
      <c r="D29" s="99"/>
      <c r="E29" s="101" t="s">
        <v>45</v>
      </c>
      <c r="F29" s="362">
        <v>10</v>
      </c>
      <c r="G29" s="372">
        <v>0</v>
      </c>
      <c r="H29" s="362">
        <f t="shared" si="4"/>
        <v>10</v>
      </c>
      <c r="I29" s="167">
        <f t="shared" si="8"/>
        <v>0</v>
      </c>
      <c r="J29" s="1"/>
      <c r="K29" s="1"/>
      <c r="L29" s="660" t="s">
        <v>355</v>
      </c>
      <c r="M29" s="67">
        <v>15463357000</v>
      </c>
      <c r="N29" s="67">
        <v>7337591570</v>
      </c>
      <c r="O29" s="773">
        <v>7337591570</v>
      </c>
      <c r="P29" s="67">
        <v>7337591570</v>
      </c>
      <c r="Q29" s="1"/>
      <c r="R29" s="1"/>
      <c r="S29" s="1"/>
      <c r="T29" s="1"/>
      <c r="U29" s="1"/>
    </row>
    <row r="30" spans="1:21" ht="15.75" customHeight="1" x14ac:dyDescent="0.25">
      <c r="A30" s="1"/>
      <c r="B30" s="121" t="s">
        <v>48</v>
      </c>
      <c r="C30" s="400" t="s">
        <v>12</v>
      </c>
      <c r="D30" s="73" t="s">
        <v>13</v>
      </c>
      <c r="E30" s="101" t="s">
        <v>14</v>
      </c>
      <c r="F30" s="362">
        <f>+F33+F38</f>
        <v>136431</v>
      </c>
      <c r="G30" s="421">
        <f>+G33+G38+G31</f>
        <v>0</v>
      </c>
      <c r="H30" s="362">
        <f>+F30+G30</f>
        <v>136431</v>
      </c>
      <c r="I30" s="167">
        <f t="shared" si="8"/>
        <v>0</v>
      </c>
      <c r="J30" s="11"/>
      <c r="K30" s="1"/>
      <c r="L30" s="660" t="s">
        <v>356</v>
      </c>
      <c r="M30" s="67">
        <v>2499111000</v>
      </c>
      <c r="N30" s="67">
        <v>1625202421</v>
      </c>
      <c r="O30" s="773">
        <v>1625202421</v>
      </c>
      <c r="P30" s="67">
        <v>1625202421</v>
      </c>
      <c r="Q30" s="1"/>
      <c r="R30" s="1"/>
      <c r="S30" s="1"/>
      <c r="T30" s="1"/>
      <c r="U30" s="1"/>
    </row>
    <row r="31" spans="1:21" ht="15.75" hidden="1" customHeight="1" x14ac:dyDescent="0.25">
      <c r="A31" s="1"/>
      <c r="B31" s="121"/>
      <c r="C31" s="400" t="s">
        <v>49</v>
      </c>
      <c r="D31" s="73"/>
      <c r="E31" s="102" t="s">
        <v>50</v>
      </c>
      <c r="F31" s="362">
        <v>0</v>
      </c>
      <c r="G31" s="372"/>
      <c r="H31" s="361">
        <f t="shared" si="4"/>
        <v>0</v>
      </c>
      <c r="I31" s="167" t="str">
        <f t="shared" si="8"/>
        <v/>
      </c>
      <c r="J31" s="1"/>
      <c r="K31" s="1"/>
      <c r="L31" s="660" t="s">
        <v>357</v>
      </c>
      <c r="M31" s="67"/>
      <c r="N31" s="67"/>
      <c r="O31" s="773"/>
      <c r="P31" s="67"/>
      <c r="Q31" s="1"/>
      <c r="R31" s="1"/>
      <c r="S31" s="1"/>
      <c r="T31" s="1"/>
      <c r="U31" s="1"/>
    </row>
    <row r="32" spans="1:21" s="449" customFormat="1" ht="15.75" hidden="1" customHeight="1" x14ac:dyDescent="0.25">
      <c r="A32" s="1"/>
      <c r="B32" s="121"/>
      <c r="C32" s="400"/>
      <c r="D32" s="414" t="s">
        <v>137</v>
      </c>
      <c r="E32" s="414" t="s">
        <v>270</v>
      </c>
      <c r="F32" s="362"/>
      <c r="G32" s="372"/>
      <c r="H32" s="361">
        <f t="shared" si="4"/>
        <v>0</v>
      </c>
      <c r="I32" s="167" t="str">
        <f t="shared" si="8"/>
        <v/>
      </c>
      <c r="J32" s="1"/>
      <c r="K32" s="1"/>
      <c r="L32" s="660" t="s">
        <v>358</v>
      </c>
      <c r="M32" s="67"/>
      <c r="N32" s="67"/>
      <c r="O32" s="773"/>
      <c r="P32" s="67"/>
      <c r="Q32" s="1"/>
      <c r="R32" s="1"/>
      <c r="S32" s="1"/>
      <c r="T32" s="1"/>
      <c r="U32" s="1"/>
    </row>
    <row r="33" spans="1:21" ht="15.75" customHeight="1" x14ac:dyDescent="0.25">
      <c r="A33" s="1"/>
      <c r="B33" s="122" t="s">
        <v>18</v>
      </c>
      <c r="C33" s="400" t="s">
        <v>32</v>
      </c>
      <c r="D33" s="73" t="s">
        <v>13</v>
      </c>
      <c r="E33" s="102" t="s">
        <v>54</v>
      </c>
      <c r="F33" s="361">
        <f>SUM(F34:F37)</f>
        <v>136431</v>
      </c>
      <c r="G33" s="372">
        <v>0</v>
      </c>
      <c r="H33" s="361">
        <f t="shared" ref="H33:H53" si="9">+F33+G33</f>
        <v>136431</v>
      </c>
      <c r="I33" s="167">
        <f t="shared" si="8"/>
        <v>0</v>
      </c>
      <c r="J33" s="1"/>
      <c r="K33" s="1"/>
      <c r="L33" s="671" t="s">
        <v>359</v>
      </c>
      <c r="M33" s="67">
        <v>6378000</v>
      </c>
      <c r="N33" s="670">
        <v>0</v>
      </c>
      <c r="O33" s="774">
        <v>0</v>
      </c>
      <c r="P33" s="670">
        <v>0</v>
      </c>
      <c r="Q33" s="1"/>
      <c r="R33" s="1"/>
      <c r="S33" s="1"/>
      <c r="T33" s="1"/>
      <c r="U33" s="1"/>
    </row>
    <row r="34" spans="1:21" ht="15.75" customHeight="1" x14ac:dyDescent="0.25">
      <c r="A34" s="1"/>
      <c r="B34" s="122" t="s">
        <v>18</v>
      </c>
      <c r="C34" s="400" t="s">
        <v>12</v>
      </c>
      <c r="D34" s="73" t="s">
        <v>57</v>
      </c>
      <c r="E34" s="102" t="s">
        <v>58</v>
      </c>
      <c r="F34" s="361">
        <v>10</v>
      </c>
      <c r="G34" s="372">
        <v>0</v>
      </c>
      <c r="H34" s="372">
        <f>+F34+G34</f>
        <v>10</v>
      </c>
      <c r="I34" s="167">
        <f t="shared" si="8"/>
        <v>0</v>
      </c>
      <c r="J34" s="11"/>
      <c r="K34" s="1"/>
      <c r="L34" s="671" t="s">
        <v>362</v>
      </c>
      <c r="M34" s="697">
        <v>30475000</v>
      </c>
      <c r="N34" s="769">
        <v>0</v>
      </c>
      <c r="O34" s="775">
        <v>0</v>
      </c>
      <c r="P34" s="769">
        <v>0</v>
      </c>
      <c r="Q34" s="1"/>
      <c r="R34" s="1"/>
      <c r="S34" s="1"/>
      <c r="T34" s="1"/>
      <c r="U34" s="1"/>
    </row>
    <row r="35" spans="1:21" s="472" customFormat="1" ht="15.75" hidden="1" customHeight="1" x14ac:dyDescent="0.25">
      <c r="A35" s="1"/>
      <c r="B35" s="122"/>
      <c r="C35" s="400"/>
      <c r="D35" s="149" t="s">
        <v>320</v>
      </c>
      <c r="E35" s="412" t="s">
        <v>321</v>
      </c>
      <c r="F35" s="361"/>
      <c r="G35" s="372"/>
      <c r="H35" s="372">
        <f>+F35+G35</f>
        <v>0</v>
      </c>
      <c r="I35" s="167" t="str">
        <f t="shared" si="8"/>
        <v/>
      </c>
      <c r="J35" s="11"/>
      <c r="K35" s="1"/>
      <c r="L35" s="649" t="s">
        <v>360</v>
      </c>
      <c r="M35" s="67"/>
      <c r="N35" s="67"/>
      <c r="O35" s="650"/>
      <c r="P35" s="650"/>
      <c r="Q35" s="7"/>
      <c r="R35" s="1"/>
      <c r="S35" s="1"/>
      <c r="T35" s="1"/>
      <c r="U35" s="1"/>
    </row>
    <row r="36" spans="1:21" ht="21" customHeight="1" x14ac:dyDescent="0.25">
      <c r="A36" s="1"/>
      <c r="B36" s="122" t="s">
        <v>18</v>
      </c>
      <c r="C36" s="400" t="s">
        <v>12</v>
      </c>
      <c r="D36" s="73" t="s">
        <v>59</v>
      </c>
      <c r="E36" s="102" t="s">
        <v>60</v>
      </c>
      <c r="F36" s="315">
        <v>136421</v>
      </c>
      <c r="G36" s="372">
        <v>0</v>
      </c>
      <c r="H36" s="361">
        <f t="shared" si="9"/>
        <v>136421</v>
      </c>
      <c r="I36" s="167">
        <f t="shared" si="8"/>
        <v>0</v>
      </c>
      <c r="J36" s="11"/>
      <c r="K36" s="1"/>
      <c r="L36" s="656" t="s">
        <v>363</v>
      </c>
      <c r="M36" s="657">
        <f>M9+M14+M22+M33+M34</f>
        <v>39175757000</v>
      </c>
      <c r="N36" s="657">
        <f t="shared" ref="N36:P36" si="10">N9+N14+N22+N33+N34</f>
        <v>16250178733</v>
      </c>
      <c r="O36" s="657">
        <f t="shared" si="10"/>
        <v>16250178733</v>
      </c>
      <c r="P36" s="657">
        <f t="shared" si="10"/>
        <v>16104725898</v>
      </c>
      <c r="Q36" s="522"/>
      <c r="R36" s="1"/>
      <c r="S36" s="1"/>
      <c r="T36" s="1"/>
      <c r="U36" s="1"/>
    </row>
    <row r="37" spans="1:21" ht="23.25" hidden="1" customHeight="1" x14ac:dyDescent="0.25">
      <c r="A37" s="1"/>
      <c r="B37" s="122" t="s">
        <v>18</v>
      </c>
      <c r="C37" s="400" t="s">
        <v>12</v>
      </c>
      <c r="D37" s="73" t="s">
        <v>61</v>
      </c>
      <c r="E37" s="102" t="s">
        <v>62</v>
      </c>
      <c r="F37" s="315"/>
      <c r="G37" s="372"/>
      <c r="H37" s="361">
        <f t="shared" si="9"/>
        <v>0</v>
      </c>
      <c r="I37" s="167" t="str">
        <f t="shared" si="8"/>
        <v/>
      </c>
      <c r="J37" s="11"/>
      <c r="K37" s="1"/>
      <c r="L37" s="241" t="s">
        <v>361</v>
      </c>
      <c r="M37" s="67">
        <v>10000000</v>
      </c>
      <c r="N37" s="67">
        <v>1016650</v>
      </c>
      <c r="O37" s="650">
        <v>1016650</v>
      </c>
      <c r="P37" s="650">
        <v>1016650</v>
      </c>
      <c r="Q37" s="522"/>
      <c r="R37" s="1"/>
      <c r="S37" s="1"/>
      <c r="T37" s="1"/>
      <c r="U37" s="1"/>
    </row>
    <row r="38" spans="1:21" ht="15.75" hidden="1" customHeight="1" x14ac:dyDescent="0.25">
      <c r="A38" s="1"/>
      <c r="B38" s="122"/>
      <c r="C38" s="400" t="s">
        <v>63</v>
      </c>
      <c r="D38" s="73"/>
      <c r="E38" s="102" t="s">
        <v>64</v>
      </c>
      <c r="F38" s="361"/>
      <c r="G38" s="372"/>
      <c r="H38" s="361">
        <f t="shared" si="9"/>
        <v>0</v>
      </c>
      <c r="I38" s="167" t="str">
        <f t="shared" si="8"/>
        <v/>
      </c>
      <c r="J38" s="1"/>
      <c r="K38" s="1"/>
      <c r="L38" s="651" t="s">
        <v>362</v>
      </c>
      <c r="M38" s="652">
        <v>310305000</v>
      </c>
      <c r="N38" s="652">
        <v>0</v>
      </c>
      <c r="O38" s="653">
        <v>0</v>
      </c>
      <c r="P38" s="653">
        <v>0</v>
      </c>
      <c r="Q38" s="522"/>
      <c r="R38" s="1"/>
      <c r="S38" s="1"/>
      <c r="T38" s="1"/>
      <c r="U38" s="1"/>
    </row>
    <row r="39" spans="1:21" s="449" customFormat="1" ht="15.75" hidden="1" customHeight="1" x14ac:dyDescent="0.25">
      <c r="A39" s="1"/>
      <c r="B39" s="122"/>
      <c r="C39" s="448"/>
      <c r="D39" s="412" t="s">
        <v>68</v>
      </c>
      <c r="E39" s="412" t="s">
        <v>69</v>
      </c>
      <c r="F39" s="361"/>
      <c r="G39" s="372"/>
      <c r="H39" s="361">
        <f t="shared" si="9"/>
        <v>0</v>
      </c>
      <c r="I39" s="167" t="str">
        <f t="shared" si="8"/>
        <v/>
      </c>
      <c r="J39" s="1"/>
      <c r="K39" s="1"/>
      <c r="L39" s="654" t="s">
        <v>363</v>
      </c>
      <c r="M39" s="655">
        <f>+M9+M14+M25+M33+M38+M36</f>
        <v>60668875999</v>
      </c>
      <c r="N39" s="655">
        <f t="shared" ref="N39:P39" si="11">+N9+N14+N25+N34+N38+N36</f>
        <v>23537563475</v>
      </c>
      <c r="O39" s="655">
        <f t="shared" si="11"/>
        <v>23537563475</v>
      </c>
      <c r="P39" s="655">
        <f t="shared" si="11"/>
        <v>23246657805</v>
      </c>
      <c r="Q39" s="522"/>
      <c r="R39" s="1"/>
      <c r="S39" s="1"/>
      <c r="T39" s="1"/>
      <c r="U39" s="1"/>
    </row>
    <row r="40" spans="1:21" s="449" customFormat="1" ht="15.75" hidden="1" customHeight="1" x14ac:dyDescent="0.25">
      <c r="A40" s="1"/>
      <c r="B40" s="122"/>
      <c r="C40" s="448"/>
      <c r="D40" s="412" t="s">
        <v>318</v>
      </c>
      <c r="E40" s="412" t="s">
        <v>319</v>
      </c>
      <c r="F40" s="361"/>
      <c r="G40" s="372"/>
      <c r="H40" s="361">
        <f t="shared" si="9"/>
        <v>0</v>
      </c>
      <c r="I40" s="167" t="str">
        <f t="shared" si="8"/>
        <v/>
      </c>
      <c r="J40" s="1"/>
      <c r="K40" s="1"/>
      <c r="Q40" s="522"/>
      <c r="R40" s="1"/>
      <c r="S40" s="1"/>
      <c r="T40" s="1"/>
      <c r="U40" s="1"/>
    </row>
    <row r="41" spans="1:21" s="69" customFormat="1" ht="15.75" customHeight="1" x14ac:dyDescent="0.25">
      <c r="A41" s="1"/>
      <c r="B41" s="121" t="s">
        <v>156</v>
      </c>
      <c r="C41" s="400"/>
      <c r="D41" s="73"/>
      <c r="E41" s="101" t="s">
        <v>313</v>
      </c>
      <c r="F41" s="362">
        <f>+F42</f>
        <v>165389</v>
      </c>
      <c r="G41" s="421">
        <f>+G42</f>
        <v>0</v>
      </c>
      <c r="H41" s="362">
        <f t="shared" si="9"/>
        <v>165389</v>
      </c>
      <c r="I41" s="167">
        <f t="shared" si="8"/>
        <v>0</v>
      </c>
      <c r="J41" s="11"/>
      <c r="K41" s="1"/>
      <c r="Q41" s="1"/>
      <c r="R41" s="1"/>
      <c r="S41" s="1"/>
      <c r="T41" s="1"/>
      <c r="U41" s="1"/>
    </row>
    <row r="42" spans="1:21" s="69" customFormat="1" ht="15.75" customHeight="1" x14ac:dyDescent="0.25">
      <c r="A42" s="1"/>
      <c r="B42" s="121"/>
      <c r="C42" s="75" t="s">
        <v>109</v>
      </c>
      <c r="D42" s="73"/>
      <c r="E42" s="388" t="s">
        <v>158</v>
      </c>
      <c r="F42" s="315">
        <v>165389</v>
      </c>
      <c r="G42" s="372">
        <v>0</v>
      </c>
      <c r="H42" s="361">
        <f t="shared" si="9"/>
        <v>165389</v>
      </c>
      <c r="I42" s="167">
        <f t="shared" si="8"/>
        <v>0</v>
      </c>
      <c r="J42" s="11"/>
      <c r="K42" s="1"/>
      <c r="Q42" s="1"/>
      <c r="R42" s="1"/>
      <c r="S42" s="1"/>
      <c r="T42" s="1"/>
      <c r="U42" s="1"/>
    </row>
    <row r="43" spans="1:21" ht="15.75" customHeight="1" x14ac:dyDescent="0.25">
      <c r="A43" s="1"/>
      <c r="B43" s="121" t="s">
        <v>70</v>
      </c>
      <c r="C43" s="74" t="s">
        <v>12</v>
      </c>
      <c r="D43" s="99" t="s">
        <v>13</v>
      </c>
      <c r="E43" s="101" t="s">
        <v>71</v>
      </c>
      <c r="F43" s="362">
        <f>+SUM(F44:F47)</f>
        <v>332151</v>
      </c>
      <c r="G43" s="421">
        <f>+G47+G46+G44</f>
        <v>0</v>
      </c>
      <c r="H43" s="362">
        <f t="shared" si="9"/>
        <v>332151</v>
      </c>
      <c r="I43" s="167">
        <f t="shared" si="8"/>
        <v>0</v>
      </c>
      <c r="J43" s="11"/>
      <c r="K43" s="1"/>
      <c r="Q43" s="1"/>
      <c r="R43" s="1"/>
      <c r="S43" s="1"/>
      <c r="T43" s="1"/>
      <c r="U43" s="1"/>
    </row>
    <row r="44" spans="1:21" s="522" customFormat="1" ht="15.75" customHeight="1" x14ac:dyDescent="0.25">
      <c r="A44" s="1"/>
      <c r="B44" s="121"/>
      <c r="C44" s="400" t="s">
        <v>32</v>
      </c>
      <c r="D44" s="412" t="s">
        <v>13</v>
      </c>
      <c r="E44" s="412" t="s">
        <v>35</v>
      </c>
      <c r="F44" s="367">
        <v>82914</v>
      </c>
      <c r="G44" s="570">
        <v>0</v>
      </c>
      <c r="H44" s="367">
        <f t="shared" si="9"/>
        <v>82914</v>
      </c>
      <c r="I44" s="167">
        <f t="shared" si="8"/>
        <v>0</v>
      </c>
      <c r="J44" s="11"/>
      <c r="K44" s="1"/>
      <c r="Q44" s="1"/>
      <c r="R44" s="1"/>
      <c r="S44" s="1"/>
      <c r="T44" s="1"/>
      <c r="U44" s="1"/>
    </row>
    <row r="45" spans="1:21" s="527" customFormat="1" ht="15.75" customHeight="1" x14ac:dyDescent="0.25">
      <c r="A45" s="1"/>
      <c r="B45" s="121"/>
      <c r="C45" s="75" t="s">
        <v>187</v>
      </c>
      <c r="D45" s="73"/>
      <c r="E45" s="140" t="s">
        <v>323</v>
      </c>
      <c r="F45" s="367">
        <v>16508</v>
      </c>
      <c r="G45" s="570">
        <v>0</v>
      </c>
      <c r="H45" s="367">
        <f t="shared" si="9"/>
        <v>16508</v>
      </c>
      <c r="I45" s="167">
        <f t="shared" si="8"/>
        <v>0</v>
      </c>
      <c r="J45" s="11"/>
      <c r="K45" s="1"/>
      <c r="Q45" s="1"/>
      <c r="R45" s="1"/>
      <c r="S45" s="1"/>
      <c r="T45" s="1"/>
      <c r="U45" s="1"/>
    </row>
    <row r="46" spans="1:21" s="380" customFormat="1" ht="15.75" hidden="1" customHeight="1" x14ac:dyDescent="0.25">
      <c r="A46" s="1"/>
      <c r="B46" s="121"/>
      <c r="C46" s="75" t="s">
        <v>311</v>
      </c>
      <c r="D46" s="99"/>
      <c r="E46" s="52" t="s">
        <v>76</v>
      </c>
      <c r="F46" s="362"/>
      <c r="G46" s="372"/>
      <c r="H46" s="367">
        <f t="shared" si="9"/>
        <v>0</v>
      </c>
      <c r="I46" s="167" t="str">
        <f t="shared" si="8"/>
        <v/>
      </c>
      <c r="J46" s="11"/>
      <c r="K46" s="1"/>
      <c r="Q46" s="1"/>
      <c r="R46" s="1"/>
      <c r="S46" s="1"/>
      <c r="T46" s="1"/>
      <c r="U46" s="1"/>
    </row>
    <row r="47" spans="1:21" ht="15.75" customHeight="1" x14ac:dyDescent="0.25">
      <c r="A47" s="1"/>
      <c r="B47" s="122" t="s">
        <v>18</v>
      </c>
      <c r="C47" s="400" t="s">
        <v>63</v>
      </c>
      <c r="D47" s="73" t="s">
        <v>13</v>
      </c>
      <c r="E47" s="102" t="s">
        <v>77</v>
      </c>
      <c r="F47" s="315">
        <v>232729</v>
      </c>
      <c r="G47" s="372">
        <f>+'Decretos 050501'!F66</f>
        <v>0</v>
      </c>
      <c r="H47" s="361">
        <f t="shared" si="9"/>
        <v>232729</v>
      </c>
      <c r="I47" s="167">
        <f t="shared" si="8"/>
        <v>0</v>
      </c>
      <c r="J47" s="11"/>
      <c r="K47" s="1"/>
      <c r="Q47" s="1"/>
      <c r="R47" s="1"/>
      <c r="S47" s="1"/>
      <c r="T47" s="1"/>
      <c r="U47" s="1"/>
    </row>
    <row r="48" spans="1:21" ht="14.25" customHeight="1" x14ac:dyDescent="0.25">
      <c r="A48" s="1"/>
      <c r="B48" s="121" t="s">
        <v>78</v>
      </c>
      <c r="C48" s="74" t="s">
        <v>12</v>
      </c>
      <c r="D48" s="99" t="s">
        <v>13</v>
      </c>
      <c r="E48" s="101" t="s">
        <v>79</v>
      </c>
      <c r="F48" s="362">
        <f>SUM(F49:F53)</f>
        <v>17962478</v>
      </c>
      <c r="G48" s="421">
        <f>+G49+G50+G51+G52</f>
        <v>457636</v>
      </c>
      <c r="H48" s="362">
        <f t="shared" si="9"/>
        <v>18420114</v>
      </c>
      <c r="I48" s="167">
        <f t="shared" si="8"/>
        <v>2.5477331134379222E-2</v>
      </c>
      <c r="J48" s="11"/>
      <c r="K48" s="1"/>
      <c r="Q48" s="1"/>
      <c r="R48" s="1"/>
      <c r="S48" s="1"/>
      <c r="T48" s="1"/>
      <c r="U48" s="1"/>
    </row>
    <row r="49" spans="1:21" ht="15.75" customHeight="1" x14ac:dyDescent="0.25">
      <c r="A49" s="1"/>
      <c r="B49" s="122" t="s">
        <v>18</v>
      </c>
      <c r="C49" s="400" t="s">
        <v>80</v>
      </c>
      <c r="D49" s="73" t="s">
        <v>13</v>
      </c>
      <c r="E49" s="102" t="s">
        <v>81</v>
      </c>
      <c r="F49" s="315">
        <v>15463357</v>
      </c>
      <c r="G49" s="372">
        <v>0</v>
      </c>
      <c r="H49" s="361">
        <f t="shared" si="9"/>
        <v>15463357</v>
      </c>
      <c r="I49" s="167">
        <f t="shared" si="8"/>
        <v>0</v>
      </c>
      <c r="J49" s="11"/>
      <c r="K49" s="1"/>
      <c r="Q49" s="1"/>
      <c r="R49" s="1"/>
      <c r="S49" s="1"/>
      <c r="T49" s="1"/>
      <c r="U49" s="1"/>
    </row>
    <row r="50" spans="1:21" ht="15.75" customHeight="1" x14ac:dyDescent="0.25">
      <c r="A50" s="1"/>
      <c r="B50" s="122" t="s">
        <v>18</v>
      </c>
      <c r="C50" s="400" t="s">
        <v>72</v>
      </c>
      <c r="D50" s="73" t="s">
        <v>13</v>
      </c>
      <c r="E50" s="102" t="s">
        <v>82</v>
      </c>
      <c r="F50" s="315">
        <v>2499111</v>
      </c>
      <c r="G50" s="372">
        <v>0</v>
      </c>
      <c r="H50" s="361">
        <f t="shared" si="9"/>
        <v>2499111</v>
      </c>
      <c r="I50" s="167">
        <f t="shared" si="8"/>
        <v>0</v>
      </c>
      <c r="J50" s="11"/>
      <c r="K50" s="1"/>
      <c r="Q50" s="1"/>
      <c r="R50" s="1"/>
      <c r="S50" s="1"/>
      <c r="T50" s="1"/>
      <c r="U50" s="1"/>
    </row>
    <row r="51" spans="1:21" ht="15.75" hidden="1" customHeight="1" x14ac:dyDescent="0.25">
      <c r="A51" s="1"/>
      <c r="B51" s="122" t="s">
        <v>18</v>
      </c>
      <c r="C51" s="400" t="s">
        <v>19</v>
      </c>
      <c r="D51" s="73" t="s">
        <v>13</v>
      </c>
      <c r="E51" s="102" t="s">
        <v>83</v>
      </c>
      <c r="F51" s="315">
        <v>0</v>
      </c>
      <c r="G51" s="389"/>
      <c r="H51" s="361">
        <f t="shared" si="9"/>
        <v>0</v>
      </c>
      <c r="I51" s="167" t="str">
        <f t="shared" si="8"/>
        <v/>
      </c>
      <c r="J51" s="11"/>
      <c r="K51" s="12"/>
      <c r="Q51" s="1"/>
      <c r="R51" s="1"/>
      <c r="S51" s="1"/>
      <c r="T51" s="1"/>
      <c r="U51" s="1"/>
    </row>
    <row r="52" spans="1:21" s="387" customFormat="1" ht="15.75" customHeight="1" x14ac:dyDescent="0.25">
      <c r="A52" s="1"/>
      <c r="B52" s="122"/>
      <c r="C52" s="75" t="s">
        <v>120</v>
      </c>
      <c r="D52" s="73"/>
      <c r="E52" s="388" t="s">
        <v>312</v>
      </c>
      <c r="F52" s="359">
        <v>10</v>
      </c>
      <c r="G52" s="372">
        <f>+'Decretos 050501'!F71</f>
        <v>457636</v>
      </c>
      <c r="H52" s="361">
        <f t="shared" si="9"/>
        <v>457646</v>
      </c>
      <c r="I52" s="167">
        <f t="shared" si="8"/>
        <v>45763.6</v>
      </c>
      <c r="J52" s="11"/>
      <c r="K52" s="1"/>
      <c r="Q52" s="1"/>
      <c r="R52" s="1"/>
      <c r="S52" s="1"/>
      <c r="T52" s="1"/>
      <c r="U52" s="1"/>
    </row>
    <row r="53" spans="1:21" s="275" customFormat="1" ht="15.75" customHeight="1" thickBot="1" x14ac:dyDescent="0.3">
      <c r="A53" s="1"/>
      <c r="B53" s="528" t="s">
        <v>122</v>
      </c>
      <c r="C53" s="397"/>
      <c r="D53" s="532"/>
      <c r="E53" s="277" t="s">
        <v>129</v>
      </c>
      <c r="F53" s="327">
        <v>0</v>
      </c>
      <c r="G53" s="379">
        <v>0</v>
      </c>
      <c r="H53" s="363">
        <f t="shared" si="9"/>
        <v>0</v>
      </c>
      <c r="I53" s="168">
        <v>0</v>
      </c>
      <c r="J53" s="11"/>
      <c r="K53" s="1"/>
      <c r="Q53" s="1"/>
      <c r="R53" s="1"/>
      <c r="S53" s="1"/>
      <c r="T53" s="1"/>
      <c r="U53" s="1"/>
    </row>
    <row r="54" spans="1:21" ht="15.75" customHeight="1" x14ac:dyDescent="0.25">
      <c r="A54" s="1"/>
      <c r="B54" s="2"/>
      <c r="C54" s="2"/>
      <c r="D54" s="2"/>
      <c r="E54" s="2"/>
      <c r="F54" s="3"/>
      <c r="G54" s="3"/>
      <c r="H54" s="3"/>
      <c r="I54" s="4"/>
      <c r="J54" s="1"/>
      <c r="K54" s="1"/>
      <c r="Q54" s="1"/>
      <c r="R54" s="1"/>
      <c r="S54" s="1"/>
      <c r="T54" s="1"/>
      <c r="U54" s="1"/>
    </row>
    <row r="55" spans="1:21" ht="15.75" customHeight="1" x14ac:dyDescent="0.25">
      <c r="A55" s="1"/>
      <c r="B55" s="2"/>
      <c r="C55" s="2"/>
      <c r="D55" s="2"/>
      <c r="E55" s="2"/>
      <c r="F55" s="3"/>
      <c r="G55" s="3"/>
      <c r="H55" s="3"/>
      <c r="I55" s="4"/>
      <c r="J55" s="1"/>
      <c r="K55" s="1"/>
      <c r="Q55" s="1"/>
      <c r="R55" s="1"/>
      <c r="S55" s="1"/>
      <c r="T55" s="1"/>
      <c r="U55" s="1"/>
    </row>
    <row r="56" spans="1:21" ht="15.75" customHeight="1" x14ac:dyDescent="0.25">
      <c r="A56" s="1"/>
      <c r="B56" s="83"/>
      <c r="C56" s="2"/>
      <c r="D56" s="2"/>
      <c r="E56" s="2"/>
      <c r="F56" s="3"/>
      <c r="G56" s="3"/>
      <c r="H56" s="3"/>
      <c r="I56" s="4"/>
      <c r="J56" s="1"/>
      <c r="K56" s="1"/>
      <c r="Q56" s="1"/>
      <c r="R56" s="1"/>
      <c r="S56" s="1"/>
      <c r="T56" s="1"/>
      <c r="U56" s="1"/>
    </row>
    <row r="57" spans="1:21" ht="15.75" customHeight="1" x14ac:dyDescent="0.25">
      <c r="A57" s="1"/>
      <c r="B57" s="2"/>
      <c r="C57" s="2"/>
      <c r="D57" s="2"/>
      <c r="E57" s="2"/>
      <c r="F57" s="3"/>
      <c r="G57" s="3"/>
      <c r="H57" s="3"/>
      <c r="I57" s="4"/>
      <c r="J57" s="1"/>
      <c r="K57" s="1"/>
      <c r="Q57" s="1"/>
      <c r="R57" s="1"/>
      <c r="S57" s="1"/>
      <c r="T57" s="1"/>
      <c r="U57" s="1"/>
    </row>
    <row r="58" spans="1:21" ht="15.75" customHeight="1" x14ac:dyDescent="0.25">
      <c r="A58" s="1"/>
      <c r="B58" s="2"/>
      <c r="C58" s="2"/>
      <c r="D58" s="2"/>
      <c r="E58" s="2"/>
      <c r="F58" s="3"/>
      <c r="G58" s="3"/>
      <c r="H58" s="3"/>
      <c r="I58" s="4"/>
      <c r="J58" s="1"/>
      <c r="K58" s="1"/>
      <c r="Q58" s="1"/>
      <c r="R58" s="1"/>
      <c r="S58" s="1"/>
      <c r="T58" s="1"/>
      <c r="U58" s="1"/>
    </row>
    <row r="59" spans="1:21" ht="15.75" customHeight="1" x14ac:dyDescent="0.25">
      <c r="A59" s="1"/>
      <c r="B59" s="2"/>
      <c r="C59" s="2"/>
      <c r="D59" s="2"/>
      <c r="E59" s="2"/>
      <c r="F59" s="3"/>
      <c r="G59" s="3"/>
      <c r="H59" s="3"/>
      <c r="I59" s="4"/>
      <c r="J59" s="1"/>
      <c r="K59" s="1"/>
      <c r="Q59" s="1"/>
      <c r="R59" s="1"/>
      <c r="S59" s="1"/>
      <c r="T59" s="1"/>
      <c r="U59" s="1"/>
    </row>
    <row r="60" spans="1:21" ht="15.75" customHeight="1" x14ac:dyDescent="0.25">
      <c r="A60" s="1"/>
      <c r="B60" s="2"/>
      <c r="C60" s="2"/>
      <c r="D60" s="2"/>
      <c r="E60" s="2"/>
      <c r="F60" s="3"/>
      <c r="G60" s="3"/>
      <c r="H60" s="3"/>
      <c r="I60" s="4"/>
      <c r="J60" s="1"/>
      <c r="K60" s="1"/>
      <c r="Q60" s="1"/>
      <c r="R60" s="1"/>
      <c r="S60" s="1"/>
      <c r="T60" s="1"/>
      <c r="U60" s="1"/>
    </row>
    <row r="61" spans="1:21" ht="15.75" customHeight="1" x14ac:dyDescent="0.25">
      <c r="A61" s="1"/>
      <c r="B61" s="2"/>
      <c r="C61" s="2"/>
      <c r="D61" s="2"/>
      <c r="E61" s="2"/>
      <c r="F61" s="3"/>
      <c r="G61" s="3"/>
      <c r="H61" s="3"/>
      <c r="I61" s="4"/>
      <c r="J61" s="1"/>
      <c r="K61" s="1"/>
      <c r="Q61" s="1"/>
      <c r="R61" s="1"/>
      <c r="S61" s="1"/>
      <c r="T61" s="1"/>
      <c r="U61" s="1"/>
    </row>
    <row r="62" spans="1:21" ht="15.75" customHeight="1" x14ac:dyDescent="0.25">
      <c r="A62" s="1"/>
      <c r="B62" s="2"/>
      <c r="C62" s="2"/>
      <c r="D62" s="2"/>
      <c r="E62" s="2"/>
      <c r="F62" s="3"/>
      <c r="G62" s="3"/>
      <c r="H62" s="3"/>
      <c r="I62" s="4"/>
      <c r="J62" s="1"/>
      <c r="K62" s="1"/>
      <c r="Q62" s="1"/>
      <c r="R62" s="1"/>
      <c r="S62" s="1"/>
      <c r="T62" s="1"/>
      <c r="U62" s="1"/>
    </row>
    <row r="63" spans="1:21" ht="15.75" customHeight="1" x14ac:dyDescent="0.25">
      <c r="A63" s="1"/>
      <c r="B63" s="2"/>
      <c r="C63" s="2"/>
      <c r="D63" s="2"/>
      <c r="E63" s="2"/>
      <c r="F63" s="3"/>
      <c r="G63" s="3"/>
      <c r="H63" s="3"/>
      <c r="I63" s="4"/>
      <c r="J63" s="1"/>
      <c r="K63" s="1"/>
      <c r="Q63" s="1"/>
      <c r="R63" s="1"/>
      <c r="S63" s="1"/>
      <c r="T63" s="1"/>
      <c r="U63" s="1"/>
    </row>
    <row r="64" spans="1:21" ht="15.75" customHeight="1" x14ac:dyDescent="0.25">
      <c r="A64" s="1"/>
      <c r="B64" s="2"/>
      <c r="C64" s="2"/>
      <c r="D64" s="2"/>
      <c r="E64" s="2"/>
      <c r="F64" s="3"/>
      <c r="G64" s="3"/>
      <c r="H64" s="3"/>
      <c r="I64" s="4"/>
      <c r="J64" s="1"/>
      <c r="K64" s="1"/>
      <c r="Q64" s="1"/>
      <c r="R64" s="1"/>
      <c r="S64" s="1"/>
      <c r="T64" s="1"/>
      <c r="U64" s="1"/>
    </row>
    <row r="65" spans="1:21" ht="15.75" customHeight="1" x14ac:dyDescent="0.25">
      <c r="A65" s="1"/>
      <c r="B65" s="2"/>
      <c r="C65" s="2"/>
      <c r="D65" s="2"/>
      <c r="E65" s="2"/>
      <c r="F65" s="3"/>
      <c r="G65" s="3"/>
      <c r="H65" s="3"/>
      <c r="I65" s="4"/>
      <c r="J65" s="1"/>
      <c r="K65" s="1"/>
      <c r="Q65" s="1"/>
      <c r="R65" s="1"/>
      <c r="S65" s="1"/>
      <c r="T65" s="1"/>
      <c r="U65" s="1"/>
    </row>
    <row r="66" spans="1:21" ht="15.75" customHeight="1" x14ac:dyDescent="0.25">
      <c r="A66" s="1"/>
      <c r="B66" s="2"/>
      <c r="C66" s="2"/>
      <c r="D66" s="2"/>
      <c r="E66" s="2"/>
      <c r="F66" s="3"/>
      <c r="G66" s="3"/>
      <c r="H66" s="3"/>
      <c r="I66" s="4"/>
      <c r="J66" s="1"/>
      <c r="K66" s="1"/>
      <c r="Q66" s="1"/>
      <c r="R66" s="1"/>
      <c r="S66" s="1"/>
      <c r="T66" s="1"/>
      <c r="U66" s="1"/>
    </row>
    <row r="67" spans="1:21" ht="15.75" customHeight="1" x14ac:dyDescent="0.25">
      <c r="A67" s="1"/>
      <c r="B67" s="2"/>
      <c r="C67" s="2"/>
      <c r="D67" s="2"/>
      <c r="E67" s="2"/>
      <c r="F67" s="3"/>
      <c r="G67" s="3"/>
      <c r="H67" s="3"/>
      <c r="I67" s="4"/>
      <c r="J67" s="1"/>
      <c r="K67" s="1"/>
      <c r="Q67" s="1"/>
      <c r="R67" s="1"/>
      <c r="S67" s="1"/>
      <c r="T67" s="1"/>
      <c r="U67" s="1"/>
    </row>
    <row r="68" spans="1:21" ht="15.75" customHeight="1" x14ac:dyDescent="0.25">
      <c r="A68" s="1"/>
      <c r="B68" s="2"/>
      <c r="C68" s="2"/>
      <c r="D68" s="2"/>
      <c r="E68" s="2"/>
      <c r="F68" s="3"/>
      <c r="G68" s="3"/>
      <c r="H68" s="3"/>
      <c r="I68" s="4"/>
      <c r="J68" s="1"/>
      <c r="K68" s="1"/>
      <c r="Q68" s="1"/>
      <c r="R68" s="1"/>
      <c r="S68" s="1"/>
      <c r="T68" s="1"/>
      <c r="U68" s="1"/>
    </row>
    <row r="69" spans="1:21" ht="15.75" customHeight="1" x14ac:dyDescent="0.25">
      <c r="A69" s="1"/>
      <c r="B69" s="2"/>
      <c r="C69" s="2"/>
      <c r="D69" s="2"/>
      <c r="E69" s="2"/>
      <c r="F69" s="3"/>
      <c r="G69" s="3"/>
      <c r="H69" s="3"/>
      <c r="I69" s="4"/>
      <c r="J69" s="1"/>
      <c r="K69" s="1"/>
      <c r="Q69" s="1"/>
      <c r="R69" s="1"/>
      <c r="S69" s="1"/>
      <c r="T69" s="1"/>
      <c r="U69" s="1"/>
    </row>
    <row r="70" spans="1:21" ht="15.75" customHeight="1" x14ac:dyDescent="0.25">
      <c r="A70" s="1"/>
      <c r="B70" s="2"/>
      <c r="C70" s="2"/>
      <c r="D70" s="2"/>
      <c r="E70" s="2"/>
      <c r="F70" s="3"/>
      <c r="G70" s="3"/>
      <c r="H70" s="3"/>
      <c r="I70" s="4"/>
      <c r="J70" s="1"/>
      <c r="K70" s="1"/>
      <c r="Q70" s="1"/>
      <c r="R70" s="1"/>
      <c r="S70" s="1"/>
      <c r="T70" s="1"/>
      <c r="U70" s="1"/>
    </row>
    <row r="71" spans="1:21" ht="15.75" customHeight="1" x14ac:dyDescent="0.25">
      <c r="A71" s="1"/>
      <c r="B71" s="2"/>
      <c r="C71" s="2"/>
      <c r="D71" s="2"/>
      <c r="E71" s="2"/>
      <c r="F71" s="3"/>
      <c r="G71" s="3"/>
      <c r="H71" s="3"/>
      <c r="I71" s="4"/>
      <c r="J71" s="1"/>
      <c r="K71" s="1"/>
      <c r="Q71" s="1"/>
      <c r="R71" s="1"/>
      <c r="S71" s="1"/>
      <c r="T71" s="1"/>
      <c r="U71" s="1"/>
    </row>
    <row r="72" spans="1:21" ht="15.75" customHeight="1" x14ac:dyDescent="0.25">
      <c r="A72" s="1"/>
      <c r="B72" s="2"/>
      <c r="C72" s="2"/>
      <c r="D72" s="2"/>
      <c r="E72" s="2"/>
      <c r="F72" s="3"/>
      <c r="G72" s="3"/>
      <c r="H72" s="3"/>
      <c r="I72" s="4"/>
      <c r="J72" s="1"/>
      <c r="K72" s="1"/>
      <c r="Q72" s="1"/>
      <c r="R72" s="1"/>
      <c r="S72" s="1"/>
      <c r="T72" s="1"/>
      <c r="U72" s="1"/>
    </row>
    <row r="73" spans="1:21" ht="15.75" customHeight="1" x14ac:dyDescent="0.25">
      <c r="A73" s="1"/>
      <c r="B73" s="2"/>
      <c r="C73" s="2"/>
      <c r="D73" s="2"/>
      <c r="E73" s="2"/>
      <c r="F73" s="3"/>
      <c r="G73" s="3"/>
      <c r="H73" s="3"/>
      <c r="I73" s="4"/>
      <c r="J73" s="1"/>
      <c r="K73" s="1"/>
      <c r="Q73" s="1"/>
      <c r="R73" s="1"/>
      <c r="S73" s="1"/>
      <c r="T73" s="1"/>
      <c r="U73" s="1"/>
    </row>
    <row r="74" spans="1:21" ht="15.75" customHeight="1" x14ac:dyDescent="0.25">
      <c r="A74" s="1"/>
      <c r="B74" s="2"/>
      <c r="C74" s="2"/>
      <c r="D74" s="2"/>
      <c r="E74" s="2"/>
      <c r="F74" s="3"/>
      <c r="G74" s="3"/>
      <c r="H74" s="3"/>
      <c r="I74" s="4"/>
      <c r="J74" s="1"/>
      <c r="K74" s="1"/>
      <c r="Q74" s="1"/>
      <c r="R74" s="1"/>
      <c r="S74" s="1"/>
      <c r="T74" s="1"/>
      <c r="U74" s="1"/>
    </row>
    <row r="75" spans="1:21" ht="15.75" customHeight="1" x14ac:dyDescent="0.25">
      <c r="A75" s="1"/>
      <c r="B75" s="2"/>
      <c r="C75" s="2"/>
      <c r="D75" s="2"/>
      <c r="E75" s="2"/>
      <c r="F75" s="3"/>
      <c r="G75" s="3"/>
      <c r="H75" s="3"/>
      <c r="I75" s="4"/>
      <c r="J75" s="1"/>
      <c r="K75" s="1"/>
      <c r="Q75" s="1"/>
      <c r="R75" s="1"/>
      <c r="S75" s="1"/>
      <c r="T75" s="1"/>
      <c r="U75" s="1"/>
    </row>
    <row r="76" spans="1:21" ht="15.75" customHeight="1" x14ac:dyDescent="0.25">
      <c r="A76" s="1"/>
      <c r="B76" s="2"/>
      <c r="C76" s="2"/>
      <c r="D76" s="2"/>
      <c r="E76" s="2"/>
      <c r="F76" s="3"/>
      <c r="G76" s="3"/>
      <c r="H76" s="3"/>
      <c r="I76" s="4"/>
      <c r="J76" s="1"/>
      <c r="K76" s="1"/>
      <c r="Q76" s="1"/>
      <c r="R76" s="1"/>
      <c r="S76" s="1"/>
      <c r="T76" s="1"/>
      <c r="U76" s="1"/>
    </row>
    <row r="77" spans="1:21" ht="15.75" customHeight="1" x14ac:dyDescent="0.25">
      <c r="A77" s="1"/>
      <c r="B77" s="2"/>
      <c r="C77" s="2"/>
      <c r="D77" s="2"/>
      <c r="E77" s="2"/>
      <c r="F77" s="3"/>
      <c r="G77" s="3"/>
      <c r="H77" s="3"/>
      <c r="I77" s="4"/>
      <c r="J77" s="1"/>
      <c r="K77" s="1"/>
      <c r="Q77" s="1"/>
      <c r="R77" s="1"/>
      <c r="S77" s="1"/>
      <c r="T77" s="1"/>
      <c r="U77" s="1"/>
    </row>
    <row r="78" spans="1:21" ht="15.75" customHeight="1" x14ac:dyDescent="0.25">
      <c r="A78" s="1"/>
      <c r="B78" s="2"/>
      <c r="C78" s="2"/>
      <c r="D78" s="2"/>
      <c r="E78" s="2"/>
      <c r="F78" s="3"/>
      <c r="G78" s="3"/>
      <c r="H78" s="3"/>
      <c r="I78" s="4"/>
      <c r="J78" s="1"/>
      <c r="K78" s="1"/>
      <c r="Q78" s="1"/>
      <c r="R78" s="1"/>
      <c r="S78" s="1"/>
      <c r="T78" s="1"/>
      <c r="U78" s="1"/>
    </row>
    <row r="79" spans="1:21" ht="15.75" customHeight="1" x14ac:dyDescent="0.25">
      <c r="A79" s="1"/>
      <c r="B79" s="2"/>
      <c r="C79" s="2"/>
      <c r="D79" s="2"/>
      <c r="E79" s="2"/>
      <c r="F79" s="3"/>
      <c r="G79" s="3"/>
      <c r="H79" s="3"/>
      <c r="I79" s="4"/>
      <c r="J79" s="1"/>
      <c r="K79" s="1"/>
      <c r="Q79" s="1"/>
      <c r="R79" s="1"/>
      <c r="S79" s="1"/>
      <c r="T79" s="1"/>
      <c r="U79" s="1"/>
    </row>
    <row r="80" spans="1:21" ht="15.75" customHeight="1" x14ac:dyDescent="0.25">
      <c r="A80" s="1"/>
      <c r="B80" s="2"/>
      <c r="C80" s="2"/>
      <c r="D80" s="2"/>
      <c r="E80" s="2"/>
      <c r="F80" s="3"/>
      <c r="G80" s="3"/>
      <c r="H80" s="3"/>
      <c r="I80" s="4"/>
      <c r="J80" s="1"/>
      <c r="K80" s="1"/>
      <c r="Q80" s="1"/>
      <c r="R80" s="1"/>
      <c r="S80" s="1"/>
      <c r="T80" s="1"/>
      <c r="U80" s="1"/>
    </row>
    <row r="81" spans="1:21" ht="15.75" customHeight="1" x14ac:dyDescent="0.25">
      <c r="A81" s="1"/>
      <c r="B81" s="2"/>
      <c r="C81" s="2"/>
      <c r="D81" s="2"/>
      <c r="E81" s="2"/>
      <c r="F81" s="3"/>
      <c r="G81" s="3"/>
      <c r="H81" s="3"/>
      <c r="I81" s="4"/>
      <c r="J81" s="1"/>
      <c r="K81" s="1"/>
      <c r="Q81" s="1"/>
      <c r="R81" s="1"/>
      <c r="S81" s="1"/>
      <c r="T81" s="1"/>
      <c r="U81" s="1"/>
    </row>
    <row r="82" spans="1:21" ht="15.75" customHeight="1" x14ac:dyDescent="0.25">
      <c r="A82" s="1"/>
      <c r="B82" s="2"/>
      <c r="C82" s="2"/>
      <c r="D82" s="2"/>
      <c r="E82" s="2"/>
      <c r="F82" s="3"/>
      <c r="G82" s="3"/>
      <c r="H82" s="3"/>
      <c r="I82" s="4"/>
      <c r="J82" s="1"/>
      <c r="K82" s="1"/>
      <c r="Q82" s="1"/>
      <c r="R82" s="1"/>
      <c r="S82" s="1"/>
      <c r="T82" s="1"/>
      <c r="U82" s="1"/>
    </row>
    <row r="83" spans="1:21" ht="15.75" customHeight="1" x14ac:dyDescent="0.25">
      <c r="A83" s="1"/>
      <c r="B83" s="2"/>
      <c r="C83" s="2"/>
      <c r="D83" s="2"/>
      <c r="E83" s="2"/>
      <c r="F83" s="3"/>
      <c r="G83" s="3"/>
      <c r="H83" s="3"/>
      <c r="I83" s="4"/>
      <c r="J83" s="1"/>
      <c r="K83" s="1"/>
      <c r="Q83" s="1"/>
      <c r="R83" s="1"/>
      <c r="S83" s="1"/>
      <c r="T83" s="1"/>
      <c r="U83" s="1"/>
    </row>
    <row r="84" spans="1:21" ht="15.75" customHeight="1" x14ac:dyDescent="0.25">
      <c r="A84" s="1"/>
      <c r="B84" s="2"/>
      <c r="C84" s="2"/>
      <c r="D84" s="2"/>
      <c r="E84" s="2"/>
      <c r="F84" s="3"/>
      <c r="G84" s="3"/>
      <c r="H84" s="3"/>
      <c r="I84" s="4"/>
      <c r="J84" s="1"/>
      <c r="K84" s="1"/>
      <c r="Q84" s="1"/>
      <c r="R84" s="1"/>
      <c r="S84" s="1"/>
      <c r="T84" s="1"/>
      <c r="U84" s="1"/>
    </row>
    <row r="85" spans="1:21" ht="15.75" customHeight="1" x14ac:dyDescent="0.25">
      <c r="A85" s="1"/>
      <c r="B85" s="2"/>
      <c r="C85" s="2"/>
      <c r="D85" s="2"/>
      <c r="E85" s="2"/>
      <c r="F85" s="3"/>
      <c r="G85" s="3"/>
      <c r="H85" s="3"/>
      <c r="I85" s="4"/>
      <c r="J85" s="1"/>
      <c r="K85" s="1"/>
      <c r="Q85" s="1"/>
      <c r="R85" s="1"/>
      <c r="S85" s="1"/>
      <c r="T85" s="1"/>
      <c r="U85" s="1"/>
    </row>
    <row r="86" spans="1:21" ht="15.75" customHeight="1" x14ac:dyDescent="0.25">
      <c r="A86" s="1"/>
      <c r="B86" s="2"/>
      <c r="C86" s="2"/>
      <c r="D86" s="2"/>
      <c r="E86" s="2"/>
      <c r="F86" s="3"/>
      <c r="G86" s="3"/>
      <c r="H86" s="3"/>
      <c r="I86" s="4"/>
      <c r="J86" s="1"/>
      <c r="K86" s="1"/>
      <c r="Q86" s="1"/>
      <c r="R86" s="1"/>
      <c r="S86" s="1"/>
      <c r="T86" s="1"/>
      <c r="U86" s="1"/>
    </row>
    <row r="87" spans="1:21" ht="15.75" customHeight="1" x14ac:dyDescent="0.25">
      <c r="A87" s="1"/>
      <c r="B87" s="2"/>
      <c r="C87" s="2"/>
      <c r="D87" s="2"/>
      <c r="E87" s="2"/>
      <c r="F87" s="3"/>
      <c r="G87" s="3"/>
      <c r="H87" s="3"/>
      <c r="I87" s="4"/>
      <c r="J87" s="1"/>
      <c r="K87" s="1"/>
      <c r="Q87" s="1"/>
      <c r="R87" s="1"/>
      <c r="S87" s="1"/>
      <c r="T87" s="1"/>
      <c r="U87" s="1"/>
    </row>
    <row r="88" spans="1:21" ht="15.75" customHeight="1" x14ac:dyDescent="0.25">
      <c r="A88" s="1"/>
      <c r="B88" s="2"/>
      <c r="C88" s="2"/>
      <c r="D88" s="2"/>
      <c r="E88" s="2"/>
      <c r="F88" s="3"/>
      <c r="G88" s="3"/>
      <c r="H88" s="3"/>
      <c r="I88" s="4"/>
      <c r="J88" s="1"/>
      <c r="K88" s="1"/>
      <c r="Q88" s="1"/>
      <c r="R88" s="1"/>
      <c r="S88" s="1"/>
      <c r="T88" s="1"/>
      <c r="U88" s="1"/>
    </row>
    <row r="89" spans="1:21" ht="15.75" customHeight="1" x14ac:dyDescent="0.25">
      <c r="A89" s="1"/>
      <c r="B89" s="2"/>
      <c r="C89" s="2"/>
      <c r="D89" s="2"/>
      <c r="E89" s="2"/>
      <c r="F89" s="3"/>
      <c r="G89" s="3"/>
      <c r="H89" s="3"/>
      <c r="I89" s="4"/>
      <c r="J89" s="1"/>
      <c r="K89" s="1"/>
      <c r="Q89" s="1"/>
      <c r="R89" s="1"/>
      <c r="S89" s="1"/>
      <c r="T89" s="1"/>
      <c r="U89" s="1"/>
    </row>
    <row r="90" spans="1:21" ht="15.75" customHeight="1" x14ac:dyDescent="0.25">
      <c r="A90" s="1"/>
      <c r="B90" s="2"/>
      <c r="C90" s="2"/>
      <c r="D90" s="2"/>
      <c r="E90" s="2"/>
      <c r="F90" s="3"/>
      <c r="G90" s="3"/>
      <c r="H90" s="3"/>
      <c r="I90" s="4"/>
      <c r="J90" s="1"/>
      <c r="K90" s="1"/>
      <c r="Q90" s="1"/>
      <c r="R90" s="1"/>
      <c r="S90" s="1"/>
      <c r="T90" s="1"/>
      <c r="U90" s="1"/>
    </row>
    <row r="91" spans="1:21" ht="15.75" customHeight="1" x14ac:dyDescent="0.25">
      <c r="A91" s="1"/>
      <c r="B91" s="2"/>
      <c r="C91" s="2"/>
      <c r="D91" s="2"/>
      <c r="E91" s="2"/>
      <c r="F91" s="3"/>
      <c r="G91" s="3"/>
      <c r="H91" s="3"/>
      <c r="I91" s="4"/>
      <c r="J91" s="1"/>
      <c r="K91" s="1"/>
      <c r="Q91" s="1"/>
      <c r="R91" s="1"/>
      <c r="S91" s="1"/>
      <c r="T91" s="1"/>
      <c r="U91" s="1"/>
    </row>
    <row r="92" spans="1:21" ht="15.75" customHeight="1" x14ac:dyDescent="0.25">
      <c r="A92" s="1"/>
      <c r="B92" s="2"/>
      <c r="C92" s="2"/>
      <c r="D92" s="2"/>
      <c r="E92" s="2"/>
      <c r="F92" s="3"/>
      <c r="G92" s="3"/>
      <c r="H92" s="3"/>
      <c r="I92" s="4"/>
      <c r="J92" s="1"/>
      <c r="K92" s="1"/>
      <c r="Q92" s="1"/>
      <c r="R92" s="1"/>
      <c r="S92" s="1"/>
      <c r="T92" s="1"/>
      <c r="U92" s="1"/>
    </row>
    <row r="93" spans="1:21" ht="15.75" customHeight="1" x14ac:dyDescent="0.25">
      <c r="A93" s="1"/>
      <c r="B93" s="2"/>
      <c r="C93" s="2"/>
      <c r="D93" s="2"/>
      <c r="E93" s="2"/>
      <c r="F93" s="3"/>
      <c r="G93" s="3"/>
      <c r="H93" s="3"/>
      <c r="I93" s="4"/>
      <c r="J93" s="1"/>
      <c r="K93" s="1"/>
      <c r="Q93" s="1"/>
      <c r="R93" s="1"/>
      <c r="S93" s="1"/>
      <c r="T93" s="1"/>
      <c r="U93" s="1"/>
    </row>
    <row r="94" spans="1:21" ht="15.75" customHeight="1" x14ac:dyDescent="0.25">
      <c r="A94" s="1"/>
      <c r="B94" s="2"/>
      <c r="C94" s="2"/>
      <c r="D94" s="2"/>
      <c r="E94" s="2"/>
      <c r="F94" s="3"/>
      <c r="G94" s="3"/>
      <c r="H94" s="3"/>
      <c r="I94" s="4"/>
      <c r="J94" s="1"/>
      <c r="K94" s="1"/>
      <c r="Q94" s="1"/>
      <c r="R94" s="1"/>
      <c r="S94" s="1"/>
      <c r="T94" s="1"/>
      <c r="U94" s="1"/>
    </row>
    <row r="95" spans="1:21" ht="15.75" customHeight="1" x14ac:dyDescent="0.25">
      <c r="A95" s="1"/>
      <c r="B95" s="2"/>
      <c r="C95" s="2"/>
      <c r="D95" s="2"/>
      <c r="E95" s="2"/>
      <c r="F95" s="3"/>
      <c r="G95" s="3"/>
      <c r="H95" s="3"/>
      <c r="I95" s="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5">
      <c r="A96" s="1"/>
      <c r="B96" s="2"/>
      <c r="C96" s="2"/>
      <c r="D96" s="2"/>
      <c r="E96" s="2"/>
      <c r="F96" s="3"/>
      <c r="G96" s="3"/>
      <c r="H96" s="3"/>
      <c r="I96" s="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5">
      <c r="A97" s="1"/>
      <c r="B97" s="2"/>
      <c r="C97" s="2"/>
      <c r="D97" s="2"/>
      <c r="E97" s="2"/>
      <c r="F97" s="3"/>
      <c r="G97" s="3"/>
      <c r="H97" s="3"/>
      <c r="I97" s="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5">
      <c r="A98" s="1"/>
      <c r="B98" s="2"/>
      <c r="C98" s="2"/>
      <c r="D98" s="2"/>
      <c r="E98" s="2"/>
      <c r="F98" s="3"/>
      <c r="G98" s="3"/>
      <c r="H98" s="3"/>
      <c r="I98" s="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5">
      <c r="A99" s="1"/>
      <c r="B99" s="2"/>
      <c r="C99" s="2"/>
      <c r="D99" s="2"/>
      <c r="E99" s="2"/>
      <c r="F99" s="3"/>
      <c r="G99" s="3"/>
      <c r="H99" s="3"/>
      <c r="I99" s="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5">
      <c r="A100" s="1"/>
      <c r="B100" s="2"/>
      <c r="C100" s="2"/>
      <c r="D100" s="2"/>
      <c r="E100" s="2"/>
      <c r="F100" s="3"/>
      <c r="G100" s="3"/>
      <c r="H100" s="3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5">
      <c r="A101" s="1"/>
      <c r="B101" s="2"/>
      <c r="C101" s="2"/>
      <c r="D101" s="2"/>
      <c r="E101" s="2"/>
      <c r="F101" s="3"/>
      <c r="G101" s="3"/>
      <c r="H101" s="3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5">
      <c r="A102" s="1"/>
      <c r="B102" s="2"/>
      <c r="C102" s="2"/>
      <c r="D102" s="2"/>
      <c r="E102" s="2"/>
      <c r="F102" s="3"/>
      <c r="G102" s="3"/>
      <c r="H102" s="3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5">
      <c r="A103" s="1"/>
      <c r="B103" s="2"/>
      <c r="C103" s="2"/>
      <c r="D103" s="2"/>
      <c r="E103" s="2"/>
      <c r="F103" s="3"/>
      <c r="G103" s="3"/>
      <c r="H103" s="3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5">
      <c r="A104" s="1"/>
      <c r="B104" s="2"/>
      <c r="C104" s="2"/>
      <c r="D104" s="2"/>
      <c r="E104" s="2"/>
      <c r="F104" s="3"/>
      <c r="G104" s="3"/>
      <c r="H104" s="3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5">
      <c r="A105" s="1"/>
      <c r="B105" s="2"/>
      <c r="C105" s="2"/>
      <c r="D105" s="2"/>
      <c r="E105" s="2"/>
      <c r="F105" s="3"/>
      <c r="G105" s="3"/>
      <c r="H105" s="3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5">
      <c r="A106" s="1"/>
      <c r="B106" s="2"/>
      <c r="C106" s="2"/>
      <c r="D106" s="2"/>
      <c r="E106" s="2"/>
      <c r="F106" s="3"/>
      <c r="G106" s="3"/>
      <c r="H106" s="3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5">
      <c r="A107" s="1"/>
      <c r="B107" s="2"/>
      <c r="C107" s="2"/>
      <c r="D107" s="2"/>
      <c r="E107" s="2"/>
      <c r="F107" s="3"/>
      <c r="G107" s="3"/>
      <c r="H107" s="3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5">
      <c r="A108" s="1"/>
      <c r="B108" s="2"/>
      <c r="C108" s="2"/>
      <c r="D108" s="2"/>
      <c r="E108" s="2"/>
      <c r="F108" s="3"/>
      <c r="G108" s="3"/>
      <c r="H108" s="3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5">
      <c r="A109" s="1"/>
      <c r="B109" s="2"/>
      <c r="C109" s="2"/>
      <c r="D109" s="2"/>
      <c r="E109" s="2"/>
      <c r="F109" s="3"/>
      <c r="G109" s="3"/>
      <c r="H109" s="3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5">
      <c r="A110" s="1"/>
      <c r="B110" s="2"/>
      <c r="C110" s="2"/>
      <c r="D110" s="2"/>
      <c r="E110" s="2"/>
      <c r="F110" s="3"/>
      <c r="G110" s="3"/>
      <c r="H110" s="3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5">
      <c r="A111" s="1"/>
      <c r="B111" s="2"/>
      <c r="C111" s="2"/>
      <c r="D111" s="2"/>
      <c r="E111" s="2"/>
      <c r="F111" s="3"/>
      <c r="G111" s="3"/>
      <c r="H111" s="3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5">
      <c r="A112" s="1"/>
      <c r="B112" s="2"/>
      <c r="C112" s="2"/>
      <c r="D112" s="2"/>
      <c r="E112" s="2"/>
      <c r="F112" s="3"/>
      <c r="G112" s="3"/>
      <c r="H112" s="3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5">
      <c r="A113" s="1"/>
      <c r="B113" s="2"/>
      <c r="C113" s="2"/>
      <c r="D113" s="2"/>
      <c r="E113" s="2"/>
      <c r="F113" s="3"/>
      <c r="G113" s="3"/>
      <c r="H113" s="3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5">
      <c r="A114" s="1"/>
      <c r="B114" s="2"/>
      <c r="C114" s="2"/>
      <c r="D114" s="2"/>
      <c r="E114" s="2"/>
      <c r="F114" s="3"/>
      <c r="G114" s="3"/>
      <c r="H114" s="3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5">
      <c r="A115" s="1"/>
      <c r="B115" s="2"/>
      <c r="C115" s="2"/>
      <c r="D115" s="2"/>
      <c r="E115" s="2"/>
      <c r="F115" s="3"/>
      <c r="G115" s="3"/>
      <c r="H115" s="3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5">
      <c r="A116" s="1"/>
      <c r="B116" s="2"/>
      <c r="C116" s="2"/>
      <c r="D116" s="2"/>
      <c r="E116" s="2"/>
      <c r="F116" s="3"/>
      <c r="G116" s="3"/>
      <c r="H116" s="3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5">
      <c r="A117" s="1"/>
      <c r="B117" s="2"/>
      <c r="C117" s="2"/>
      <c r="D117" s="2"/>
      <c r="E117" s="2"/>
      <c r="F117" s="3"/>
      <c r="G117" s="3"/>
      <c r="H117" s="3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5">
      <c r="A118" s="1"/>
      <c r="B118" s="2"/>
      <c r="C118" s="2"/>
      <c r="D118" s="2"/>
      <c r="E118" s="2"/>
      <c r="F118" s="3"/>
      <c r="G118" s="3"/>
      <c r="H118" s="3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5">
      <c r="A119" s="1"/>
      <c r="B119" s="2"/>
      <c r="C119" s="2"/>
      <c r="D119" s="2"/>
      <c r="E119" s="2"/>
      <c r="F119" s="3"/>
      <c r="G119" s="3"/>
      <c r="H119" s="3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5">
      <c r="A120" s="1"/>
      <c r="B120" s="2"/>
      <c r="C120" s="2"/>
      <c r="D120" s="2"/>
      <c r="E120" s="2"/>
      <c r="F120" s="3"/>
      <c r="G120" s="3"/>
      <c r="H120" s="3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5">
      <c r="A121" s="1"/>
      <c r="B121" s="2"/>
      <c r="C121" s="2"/>
      <c r="D121" s="2"/>
      <c r="E121" s="2"/>
      <c r="F121" s="3"/>
      <c r="G121" s="3"/>
      <c r="H121" s="3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5">
      <c r="A122" s="1"/>
      <c r="B122" s="2"/>
      <c r="C122" s="2"/>
      <c r="D122" s="2"/>
      <c r="E122" s="2"/>
      <c r="F122" s="3"/>
      <c r="G122" s="3"/>
      <c r="H122" s="3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5">
      <c r="A123" s="1"/>
      <c r="B123" s="2"/>
      <c r="C123" s="2"/>
      <c r="D123" s="2"/>
      <c r="E123" s="2"/>
      <c r="F123" s="3"/>
      <c r="G123" s="3"/>
      <c r="H123" s="3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5">
      <c r="A124" s="1"/>
      <c r="B124" s="2"/>
      <c r="C124" s="2"/>
      <c r="D124" s="2"/>
      <c r="E124" s="2"/>
      <c r="F124" s="3"/>
      <c r="G124" s="3"/>
      <c r="H124" s="3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5">
      <c r="A125" s="1"/>
      <c r="B125" s="2"/>
      <c r="C125" s="2"/>
      <c r="D125" s="2"/>
      <c r="E125" s="2"/>
      <c r="F125" s="3"/>
      <c r="G125" s="3"/>
      <c r="H125" s="3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5">
      <c r="A126" s="1"/>
      <c r="B126" s="2"/>
      <c r="C126" s="2"/>
      <c r="D126" s="2"/>
      <c r="E126" s="2"/>
      <c r="F126" s="3"/>
      <c r="G126" s="3"/>
      <c r="H126" s="3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5">
      <c r="A127" s="1"/>
      <c r="B127" s="2"/>
      <c r="C127" s="2"/>
      <c r="D127" s="2"/>
      <c r="E127" s="2"/>
      <c r="F127" s="3"/>
      <c r="G127" s="3"/>
      <c r="H127" s="3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5">
      <c r="A128" s="1"/>
      <c r="B128" s="2"/>
      <c r="C128" s="2"/>
      <c r="D128" s="2"/>
      <c r="E128" s="2"/>
      <c r="F128" s="3"/>
      <c r="G128" s="3"/>
      <c r="H128" s="3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5">
      <c r="A129" s="1"/>
      <c r="B129" s="2"/>
      <c r="C129" s="2"/>
      <c r="D129" s="2"/>
      <c r="E129" s="2"/>
      <c r="F129" s="3"/>
      <c r="G129" s="3"/>
      <c r="H129" s="3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5">
      <c r="A130" s="1"/>
      <c r="B130" s="2"/>
      <c r="C130" s="2"/>
      <c r="D130" s="2"/>
      <c r="E130" s="2"/>
      <c r="F130" s="3"/>
      <c r="G130" s="3"/>
      <c r="H130" s="3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5">
      <c r="A131" s="1"/>
      <c r="B131" s="2"/>
      <c r="C131" s="2"/>
      <c r="D131" s="2"/>
      <c r="E131" s="2"/>
      <c r="F131" s="3"/>
      <c r="G131" s="3"/>
      <c r="H131" s="3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5">
      <c r="A132" s="1"/>
      <c r="B132" s="2"/>
      <c r="C132" s="2"/>
      <c r="D132" s="2"/>
      <c r="E132" s="2"/>
      <c r="F132" s="3"/>
      <c r="G132" s="3"/>
      <c r="H132" s="3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5">
      <c r="A133" s="1"/>
      <c r="B133" s="2"/>
      <c r="C133" s="2"/>
      <c r="D133" s="2"/>
      <c r="E133" s="2"/>
      <c r="F133" s="3"/>
      <c r="G133" s="3"/>
      <c r="H133" s="3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5">
      <c r="A134" s="1"/>
      <c r="B134" s="2"/>
      <c r="C134" s="2"/>
      <c r="D134" s="2"/>
      <c r="E134" s="2"/>
      <c r="F134" s="3"/>
      <c r="G134" s="3"/>
      <c r="H134" s="3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5">
      <c r="A135" s="1"/>
      <c r="B135" s="2"/>
      <c r="C135" s="2"/>
      <c r="D135" s="2"/>
      <c r="E135" s="2"/>
      <c r="F135" s="3"/>
      <c r="G135" s="3"/>
      <c r="H135" s="3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5">
      <c r="A136" s="1"/>
      <c r="B136" s="2"/>
      <c r="C136" s="2"/>
      <c r="D136" s="2"/>
      <c r="E136" s="2"/>
      <c r="F136" s="3"/>
      <c r="G136" s="3"/>
      <c r="H136" s="3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5">
      <c r="A137" s="1"/>
      <c r="B137" s="2"/>
      <c r="C137" s="2"/>
      <c r="D137" s="2"/>
      <c r="E137" s="2"/>
      <c r="F137" s="3"/>
      <c r="G137" s="3"/>
      <c r="H137" s="3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5">
      <c r="A138" s="1"/>
      <c r="B138" s="2"/>
      <c r="C138" s="2"/>
      <c r="D138" s="2"/>
      <c r="E138" s="2"/>
      <c r="F138" s="3"/>
      <c r="G138" s="3"/>
      <c r="H138" s="3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5">
      <c r="A139" s="1"/>
      <c r="B139" s="2"/>
      <c r="C139" s="2"/>
      <c r="D139" s="2"/>
      <c r="E139" s="2"/>
      <c r="F139" s="3"/>
      <c r="G139" s="3"/>
      <c r="H139" s="3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5">
      <c r="A140" s="1"/>
      <c r="B140" s="2"/>
      <c r="C140" s="2"/>
      <c r="D140" s="2"/>
      <c r="E140" s="2"/>
      <c r="F140" s="3"/>
      <c r="G140" s="3"/>
      <c r="H140" s="3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5">
      <c r="A141" s="1"/>
      <c r="B141" s="2"/>
      <c r="C141" s="2"/>
      <c r="D141" s="2"/>
      <c r="E141" s="2"/>
      <c r="F141" s="3"/>
      <c r="G141" s="3"/>
      <c r="H141" s="3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5">
      <c r="A142" s="1"/>
      <c r="B142" s="2"/>
      <c r="C142" s="2"/>
      <c r="D142" s="2"/>
      <c r="E142" s="2"/>
      <c r="F142" s="3"/>
      <c r="G142" s="3"/>
      <c r="H142" s="3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5">
      <c r="A143" s="1"/>
      <c r="B143" s="2"/>
      <c r="C143" s="2"/>
      <c r="D143" s="2"/>
      <c r="E143" s="2"/>
      <c r="F143" s="3"/>
      <c r="G143" s="3"/>
      <c r="H143" s="3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5">
      <c r="A144" s="1"/>
      <c r="B144" s="2"/>
      <c r="C144" s="2"/>
      <c r="D144" s="2"/>
      <c r="E144" s="2"/>
      <c r="F144" s="3"/>
      <c r="G144" s="3"/>
      <c r="H144" s="3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5">
      <c r="A145" s="1"/>
      <c r="B145" s="2"/>
      <c r="C145" s="2"/>
      <c r="D145" s="2"/>
      <c r="E145" s="2"/>
      <c r="F145" s="3"/>
      <c r="G145" s="3"/>
      <c r="H145" s="3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5">
      <c r="A146" s="1"/>
      <c r="B146" s="2"/>
      <c r="C146" s="2"/>
      <c r="D146" s="2"/>
      <c r="E146" s="2"/>
      <c r="F146" s="3"/>
      <c r="G146" s="3"/>
      <c r="H146" s="3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5">
      <c r="A147" s="1"/>
      <c r="B147" s="2"/>
      <c r="C147" s="2"/>
      <c r="D147" s="2"/>
      <c r="E147" s="2"/>
      <c r="F147" s="3"/>
      <c r="G147" s="3"/>
      <c r="H147" s="3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5">
      <c r="A148" s="1"/>
      <c r="B148" s="2"/>
      <c r="C148" s="2"/>
      <c r="D148" s="2"/>
      <c r="E148" s="2"/>
      <c r="F148" s="3"/>
      <c r="G148" s="3"/>
      <c r="H148" s="3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5">
      <c r="A149" s="1"/>
      <c r="B149" s="2"/>
      <c r="C149" s="2"/>
      <c r="D149" s="2"/>
      <c r="E149" s="2"/>
      <c r="F149" s="3"/>
      <c r="G149" s="3"/>
      <c r="H149" s="3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5">
      <c r="A150" s="1"/>
      <c r="B150" s="2"/>
      <c r="C150" s="2"/>
      <c r="D150" s="2"/>
      <c r="E150" s="2"/>
      <c r="F150" s="3"/>
      <c r="G150" s="3"/>
      <c r="H150" s="3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5">
      <c r="A151" s="1"/>
      <c r="B151" s="2"/>
      <c r="C151" s="2"/>
      <c r="D151" s="2"/>
      <c r="E151" s="2"/>
      <c r="F151" s="3"/>
      <c r="G151" s="3"/>
      <c r="H151" s="3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5">
      <c r="A152" s="1"/>
      <c r="B152" s="2"/>
      <c r="C152" s="2"/>
      <c r="D152" s="2"/>
      <c r="E152" s="2"/>
      <c r="F152" s="3"/>
      <c r="G152" s="3"/>
      <c r="H152" s="3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5">
      <c r="A153" s="1"/>
      <c r="B153" s="2"/>
      <c r="C153" s="2"/>
      <c r="D153" s="2"/>
      <c r="E153" s="2"/>
      <c r="F153" s="3"/>
      <c r="G153" s="3"/>
      <c r="H153" s="3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5">
      <c r="A154" s="1"/>
      <c r="B154" s="2"/>
      <c r="C154" s="2"/>
      <c r="D154" s="2"/>
      <c r="E154" s="2"/>
      <c r="F154" s="3"/>
      <c r="G154" s="3"/>
      <c r="H154" s="3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5">
      <c r="A155" s="1"/>
      <c r="B155" s="2"/>
      <c r="C155" s="2"/>
      <c r="D155" s="2"/>
      <c r="E155" s="2"/>
      <c r="F155" s="3"/>
      <c r="G155" s="3"/>
      <c r="H155" s="3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5">
      <c r="A156" s="1"/>
      <c r="B156" s="2"/>
      <c r="C156" s="2"/>
      <c r="D156" s="2"/>
      <c r="E156" s="2"/>
      <c r="F156" s="3"/>
      <c r="G156" s="3"/>
      <c r="H156" s="3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5">
      <c r="A157" s="1"/>
      <c r="B157" s="2"/>
      <c r="C157" s="2"/>
      <c r="D157" s="2"/>
      <c r="E157" s="2"/>
      <c r="F157" s="3"/>
      <c r="G157" s="3"/>
      <c r="H157" s="3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>
      <c r="A158" s="1"/>
      <c r="B158" s="2"/>
      <c r="C158" s="2"/>
      <c r="D158" s="2"/>
      <c r="E158" s="2"/>
      <c r="F158" s="3"/>
      <c r="G158" s="3"/>
      <c r="H158" s="3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5">
      <c r="A159" s="1"/>
      <c r="B159" s="2"/>
      <c r="C159" s="2"/>
      <c r="D159" s="2"/>
      <c r="E159" s="2"/>
      <c r="F159" s="3"/>
      <c r="G159" s="3"/>
      <c r="H159" s="3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5">
      <c r="A160" s="1"/>
      <c r="B160" s="2"/>
      <c r="C160" s="2"/>
      <c r="D160" s="2"/>
      <c r="E160" s="2"/>
      <c r="F160" s="3"/>
      <c r="G160" s="3"/>
      <c r="H160" s="3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5">
      <c r="A161" s="1"/>
      <c r="B161" s="2"/>
      <c r="C161" s="2"/>
      <c r="D161" s="2"/>
      <c r="E161" s="2"/>
      <c r="F161" s="3"/>
      <c r="G161" s="3"/>
      <c r="H161" s="3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5">
      <c r="A162" s="1"/>
      <c r="B162" s="2"/>
      <c r="C162" s="2"/>
      <c r="D162" s="2"/>
      <c r="E162" s="2"/>
      <c r="F162" s="3"/>
      <c r="G162" s="3"/>
      <c r="H162" s="3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5">
      <c r="A163" s="1"/>
      <c r="B163" s="2"/>
      <c r="C163" s="2"/>
      <c r="D163" s="2"/>
      <c r="E163" s="2"/>
      <c r="F163" s="3"/>
      <c r="G163" s="3"/>
      <c r="H163" s="3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5">
      <c r="A164" s="1"/>
      <c r="B164" s="2"/>
      <c r="C164" s="2"/>
      <c r="D164" s="2"/>
      <c r="E164" s="2"/>
      <c r="F164" s="3"/>
      <c r="G164" s="3"/>
      <c r="H164" s="3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5">
      <c r="A165" s="1"/>
      <c r="B165" s="2"/>
      <c r="C165" s="2"/>
      <c r="D165" s="2"/>
      <c r="E165" s="2"/>
      <c r="F165" s="3"/>
      <c r="G165" s="3"/>
      <c r="H165" s="3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5">
      <c r="A166" s="1"/>
      <c r="B166" s="2"/>
      <c r="C166" s="2"/>
      <c r="D166" s="2"/>
      <c r="E166" s="2"/>
      <c r="F166" s="3"/>
      <c r="G166" s="3"/>
      <c r="H166" s="3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5">
      <c r="A167" s="1"/>
      <c r="B167" s="2"/>
      <c r="C167" s="2"/>
      <c r="D167" s="2"/>
      <c r="E167" s="2"/>
      <c r="F167" s="3"/>
      <c r="G167" s="3"/>
      <c r="H167" s="3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5">
      <c r="A168" s="1"/>
      <c r="B168" s="2"/>
      <c r="C168" s="2"/>
      <c r="D168" s="2"/>
      <c r="E168" s="2"/>
      <c r="F168" s="3"/>
      <c r="G168" s="3"/>
      <c r="H168" s="3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5">
      <c r="A169" s="1"/>
      <c r="B169" s="2"/>
      <c r="C169" s="2"/>
      <c r="D169" s="2"/>
      <c r="E169" s="2"/>
      <c r="F169" s="3"/>
      <c r="G169" s="3"/>
      <c r="H169" s="3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5">
      <c r="A170" s="1"/>
      <c r="B170" s="2"/>
      <c r="C170" s="2"/>
      <c r="D170" s="2"/>
      <c r="E170" s="2"/>
      <c r="F170" s="3"/>
      <c r="G170" s="3"/>
      <c r="H170" s="3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5">
      <c r="A171" s="1"/>
      <c r="B171" s="2"/>
      <c r="C171" s="2"/>
      <c r="D171" s="2"/>
      <c r="E171" s="2"/>
      <c r="F171" s="3"/>
      <c r="G171" s="3"/>
      <c r="H171" s="3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5">
      <c r="A172" s="1"/>
      <c r="B172" s="2"/>
      <c r="C172" s="2"/>
      <c r="D172" s="2"/>
      <c r="E172" s="2"/>
      <c r="F172" s="3"/>
      <c r="G172" s="3"/>
      <c r="H172" s="3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5">
      <c r="A173" s="1"/>
      <c r="B173" s="2"/>
      <c r="C173" s="2"/>
      <c r="D173" s="2"/>
      <c r="E173" s="2"/>
      <c r="F173" s="3"/>
      <c r="G173" s="3"/>
      <c r="H173" s="3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5">
      <c r="A174" s="1"/>
      <c r="B174" s="2"/>
      <c r="C174" s="2"/>
      <c r="D174" s="2"/>
      <c r="E174" s="2"/>
      <c r="F174" s="3"/>
      <c r="G174" s="3"/>
      <c r="H174" s="3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5">
      <c r="A175" s="1"/>
      <c r="B175" s="2"/>
      <c r="C175" s="2"/>
      <c r="D175" s="2"/>
      <c r="E175" s="2"/>
      <c r="F175" s="3"/>
      <c r="G175" s="3"/>
      <c r="H175" s="3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5">
      <c r="A176" s="1"/>
      <c r="B176" s="2"/>
      <c r="C176" s="2"/>
      <c r="D176" s="2"/>
      <c r="E176" s="2"/>
      <c r="F176" s="3"/>
      <c r="G176" s="3"/>
      <c r="H176" s="3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5">
      <c r="A177" s="1"/>
      <c r="B177" s="2"/>
      <c r="C177" s="2"/>
      <c r="D177" s="2"/>
      <c r="E177" s="2"/>
      <c r="F177" s="3"/>
      <c r="G177" s="3"/>
      <c r="H177" s="3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5">
      <c r="A178" s="1"/>
      <c r="B178" s="2"/>
      <c r="C178" s="2"/>
      <c r="D178" s="2"/>
      <c r="E178" s="2"/>
      <c r="F178" s="3"/>
      <c r="G178" s="3"/>
      <c r="H178" s="3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5">
      <c r="A179" s="1"/>
      <c r="B179" s="2"/>
      <c r="C179" s="2"/>
      <c r="D179" s="2"/>
      <c r="E179" s="2"/>
      <c r="F179" s="3"/>
      <c r="G179" s="3"/>
      <c r="H179" s="3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5">
      <c r="A180" s="1"/>
      <c r="B180" s="2"/>
      <c r="C180" s="2"/>
      <c r="D180" s="2"/>
      <c r="E180" s="2"/>
      <c r="F180" s="3"/>
      <c r="G180" s="3"/>
      <c r="H180" s="3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5">
      <c r="A181" s="1"/>
      <c r="B181" s="2"/>
      <c r="C181" s="2"/>
      <c r="D181" s="2"/>
      <c r="E181" s="2"/>
      <c r="F181" s="3"/>
      <c r="G181" s="3"/>
      <c r="H181" s="3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5">
      <c r="A182" s="1"/>
      <c r="B182" s="2"/>
      <c r="C182" s="2"/>
      <c r="D182" s="2"/>
      <c r="E182" s="2"/>
      <c r="F182" s="3"/>
      <c r="G182" s="3"/>
      <c r="H182" s="3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5">
      <c r="A183" s="1"/>
      <c r="B183" s="2"/>
      <c r="C183" s="2"/>
      <c r="D183" s="2"/>
      <c r="E183" s="2"/>
      <c r="F183" s="3"/>
      <c r="G183" s="3"/>
      <c r="H183" s="3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5">
      <c r="A184" s="1"/>
      <c r="B184" s="2"/>
      <c r="C184" s="2"/>
      <c r="D184" s="2"/>
      <c r="E184" s="2"/>
      <c r="F184" s="3"/>
      <c r="G184" s="3"/>
      <c r="H184" s="3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5">
      <c r="A185" s="1"/>
      <c r="B185" s="2"/>
      <c r="C185" s="2"/>
      <c r="D185" s="2"/>
      <c r="E185" s="2"/>
      <c r="F185" s="3"/>
      <c r="G185" s="3"/>
      <c r="H185" s="3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5">
      <c r="A186" s="1"/>
      <c r="B186" s="2"/>
      <c r="C186" s="2"/>
      <c r="D186" s="2"/>
      <c r="E186" s="2"/>
      <c r="F186" s="3"/>
      <c r="G186" s="3"/>
      <c r="H186" s="3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5">
      <c r="A187" s="1"/>
      <c r="B187" s="2"/>
      <c r="C187" s="2"/>
      <c r="D187" s="2"/>
      <c r="E187" s="2"/>
      <c r="F187" s="3"/>
      <c r="G187" s="3"/>
      <c r="H187" s="3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5">
      <c r="A188" s="1"/>
      <c r="B188" s="2"/>
      <c r="C188" s="2"/>
      <c r="D188" s="2"/>
      <c r="E188" s="2"/>
      <c r="F188" s="3"/>
      <c r="G188" s="3"/>
      <c r="H188" s="3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5">
      <c r="A189" s="1"/>
      <c r="B189" s="2"/>
      <c r="C189" s="2"/>
      <c r="D189" s="2"/>
      <c r="E189" s="2"/>
      <c r="F189" s="3"/>
      <c r="G189" s="3"/>
      <c r="H189" s="3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5">
      <c r="A190" s="1"/>
      <c r="B190" s="2"/>
      <c r="C190" s="2"/>
      <c r="D190" s="2"/>
      <c r="E190" s="2"/>
      <c r="F190" s="3"/>
      <c r="G190" s="3"/>
      <c r="H190" s="3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5">
      <c r="A191" s="1"/>
      <c r="B191" s="2"/>
      <c r="C191" s="2"/>
      <c r="D191" s="2"/>
      <c r="E191" s="2"/>
      <c r="F191" s="3"/>
      <c r="G191" s="3"/>
      <c r="H191" s="3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5">
      <c r="A192" s="1"/>
      <c r="B192" s="2"/>
      <c r="C192" s="2"/>
      <c r="D192" s="2"/>
      <c r="E192" s="2"/>
      <c r="F192" s="3"/>
      <c r="G192" s="3"/>
      <c r="H192" s="3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5">
      <c r="A193" s="1"/>
      <c r="B193" s="2"/>
      <c r="C193" s="2"/>
      <c r="D193" s="2"/>
      <c r="E193" s="2"/>
      <c r="F193" s="3"/>
      <c r="G193" s="3"/>
      <c r="H193" s="3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5">
      <c r="A194" s="1"/>
      <c r="B194" s="2"/>
      <c r="C194" s="2"/>
      <c r="D194" s="2"/>
      <c r="E194" s="2"/>
      <c r="F194" s="3"/>
      <c r="G194" s="3"/>
      <c r="H194" s="3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5">
      <c r="A195" s="1"/>
      <c r="B195" s="2"/>
      <c r="C195" s="2"/>
      <c r="D195" s="2"/>
      <c r="E195" s="2"/>
      <c r="F195" s="3"/>
      <c r="G195" s="3"/>
      <c r="H195" s="3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5">
      <c r="A196" s="1"/>
      <c r="B196" s="2"/>
      <c r="C196" s="2"/>
      <c r="D196" s="2"/>
      <c r="E196" s="2"/>
      <c r="F196" s="3"/>
      <c r="G196" s="3"/>
      <c r="H196" s="3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5">
      <c r="A197" s="1"/>
      <c r="B197" s="2"/>
      <c r="C197" s="2"/>
      <c r="D197" s="2"/>
      <c r="E197" s="2"/>
      <c r="F197" s="3"/>
      <c r="G197" s="3"/>
      <c r="H197" s="3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5">
      <c r="A198" s="1"/>
      <c r="B198" s="2"/>
      <c r="C198" s="2"/>
      <c r="D198" s="2"/>
      <c r="E198" s="2"/>
      <c r="F198" s="3"/>
      <c r="G198" s="3"/>
      <c r="H198" s="3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5">
      <c r="A199" s="1"/>
      <c r="B199" s="2"/>
      <c r="C199" s="2"/>
      <c r="D199" s="2"/>
      <c r="E199" s="2"/>
      <c r="F199" s="3"/>
      <c r="G199" s="3"/>
      <c r="H199" s="3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5">
      <c r="A200" s="1"/>
      <c r="B200" s="2"/>
      <c r="C200" s="2"/>
      <c r="D200" s="2"/>
      <c r="E200" s="2"/>
      <c r="F200" s="3"/>
      <c r="G200" s="3"/>
      <c r="H200" s="3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5">
      <c r="A201" s="1"/>
      <c r="B201" s="2"/>
      <c r="C201" s="2"/>
      <c r="D201" s="2"/>
      <c r="E201" s="2"/>
      <c r="F201" s="3"/>
      <c r="G201" s="3"/>
      <c r="H201" s="3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5">
      <c r="A202" s="1"/>
      <c r="B202" s="2"/>
      <c r="C202" s="2"/>
      <c r="D202" s="2"/>
      <c r="E202" s="2"/>
      <c r="F202" s="3"/>
      <c r="G202" s="3"/>
      <c r="H202" s="3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5">
      <c r="A203" s="1"/>
      <c r="B203" s="2"/>
      <c r="C203" s="2"/>
      <c r="D203" s="2"/>
      <c r="E203" s="2"/>
      <c r="F203" s="3"/>
      <c r="G203" s="3"/>
      <c r="H203" s="3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5">
      <c r="A204" s="1"/>
      <c r="B204" s="2"/>
      <c r="C204" s="2"/>
      <c r="D204" s="2"/>
      <c r="E204" s="2"/>
      <c r="F204" s="3"/>
      <c r="G204" s="3"/>
      <c r="H204" s="3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5">
      <c r="A205" s="1"/>
      <c r="B205" s="2"/>
      <c r="C205" s="2"/>
      <c r="D205" s="2"/>
      <c r="E205" s="2"/>
      <c r="F205" s="3"/>
      <c r="G205" s="3"/>
      <c r="H205" s="3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5">
      <c r="A206" s="1"/>
      <c r="B206" s="2"/>
      <c r="C206" s="2"/>
      <c r="D206" s="2"/>
      <c r="E206" s="2"/>
      <c r="F206" s="3"/>
      <c r="G206" s="3"/>
      <c r="H206" s="3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5">
      <c r="A207" s="1"/>
      <c r="B207" s="2"/>
      <c r="C207" s="2"/>
      <c r="D207" s="2"/>
      <c r="E207" s="2"/>
      <c r="F207" s="3"/>
      <c r="G207" s="3"/>
      <c r="H207" s="3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5">
      <c r="A208" s="1"/>
      <c r="B208" s="2"/>
      <c r="C208" s="2"/>
      <c r="D208" s="2"/>
      <c r="E208" s="2"/>
      <c r="F208" s="3"/>
      <c r="G208" s="3"/>
      <c r="H208" s="3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5">
      <c r="A209" s="1"/>
      <c r="B209" s="2"/>
      <c r="C209" s="2"/>
      <c r="D209" s="2"/>
      <c r="E209" s="2"/>
      <c r="F209" s="3"/>
      <c r="G209" s="3"/>
      <c r="H209" s="3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5">
      <c r="A210" s="1"/>
      <c r="B210" s="2"/>
      <c r="C210" s="2"/>
      <c r="D210" s="2"/>
      <c r="E210" s="2"/>
      <c r="F210" s="3"/>
      <c r="G210" s="3"/>
      <c r="H210" s="3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5">
      <c r="A211" s="1"/>
      <c r="B211" s="2"/>
      <c r="C211" s="2"/>
      <c r="D211" s="2"/>
      <c r="E211" s="2"/>
      <c r="F211" s="3"/>
      <c r="G211" s="3"/>
      <c r="H211" s="3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5">
      <c r="A212" s="1"/>
      <c r="B212" s="2"/>
      <c r="C212" s="2"/>
      <c r="D212" s="2"/>
      <c r="E212" s="2"/>
      <c r="F212" s="3"/>
      <c r="G212" s="3"/>
      <c r="H212" s="3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5">
      <c r="A213" s="1"/>
      <c r="B213" s="2"/>
      <c r="C213" s="2"/>
      <c r="D213" s="2"/>
      <c r="E213" s="2"/>
      <c r="F213" s="3"/>
      <c r="G213" s="3"/>
      <c r="H213" s="3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5">
      <c r="A214" s="1"/>
      <c r="B214" s="2"/>
      <c r="C214" s="2"/>
      <c r="D214" s="2"/>
      <c r="E214" s="2"/>
      <c r="F214" s="3"/>
      <c r="G214" s="3"/>
      <c r="H214" s="3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5">
      <c r="A215" s="1"/>
      <c r="B215" s="2"/>
      <c r="C215" s="2"/>
      <c r="D215" s="2"/>
      <c r="E215" s="2"/>
      <c r="F215" s="3"/>
      <c r="G215" s="3"/>
      <c r="H215" s="3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5">
      <c r="A216" s="1"/>
      <c r="B216" s="2"/>
      <c r="C216" s="2"/>
      <c r="D216" s="2"/>
      <c r="E216" s="2"/>
      <c r="F216" s="3"/>
      <c r="G216" s="3"/>
      <c r="H216" s="3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5">
      <c r="A217" s="1"/>
      <c r="B217" s="2"/>
      <c r="C217" s="2"/>
      <c r="D217" s="2"/>
      <c r="E217" s="2"/>
      <c r="F217" s="3"/>
      <c r="G217" s="3"/>
      <c r="H217" s="3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5">
      <c r="A218" s="1"/>
      <c r="B218" s="2"/>
      <c r="C218" s="2"/>
      <c r="D218" s="2"/>
      <c r="E218" s="2"/>
      <c r="F218" s="3"/>
      <c r="G218" s="3"/>
      <c r="H218" s="3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5">
      <c r="A219" s="1"/>
      <c r="B219" s="2"/>
      <c r="C219" s="2"/>
      <c r="D219" s="2"/>
      <c r="E219" s="2"/>
      <c r="F219" s="3"/>
      <c r="G219" s="3"/>
      <c r="H219" s="3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5">
      <c r="A220" s="1"/>
      <c r="B220" s="2"/>
      <c r="C220" s="2"/>
      <c r="D220" s="2"/>
      <c r="E220" s="2"/>
      <c r="F220" s="3"/>
      <c r="G220" s="3"/>
      <c r="H220" s="3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>
      <c r="A221" s="1"/>
      <c r="B221" s="2"/>
      <c r="C221" s="2"/>
      <c r="D221" s="2"/>
      <c r="E221" s="2"/>
      <c r="F221" s="3"/>
      <c r="G221" s="3"/>
      <c r="H221" s="3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5">
      <c r="A222" s="1"/>
      <c r="B222" s="2"/>
      <c r="C222" s="2"/>
      <c r="D222" s="2"/>
      <c r="E222" s="2"/>
      <c r="F222" s="3"/>
      <c r="G222" s="3"/>
      <c r="H222" s="3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5">
      <c r="A223" s="1"/>
      <c r="B223" s="2"/>
      <c r="C223" s="2"/>
      <c r="D223" s="2"/>
      <c r="E223" s="2"/>
      <c r="F223" s="3"/>
      <c r="G223" s="3"/>
      <c r="H223" s="3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5">
      <c r="L224" s="1"/>
      <c r="M224" s="1"/>
      <c r="N224" s="1"/>
      <c r="O224" s="1"/>
      <c r="P224" s="1"/>
    </row>
    <row r="225" spans="12:16" ht="15.75" customHeight="1" x14ac:dyDescent="0.25">
      <c r="L225" s="1"/>
      <c r="M225" s="1"/>
      <c r="N225" s="1"/>
      <c r="O225" s="1"/>
      <c r="P225" s="1"/>
    </row>
    <row r="226" spans="12:16" ht="15.75" customHeight="1" x14ac:dyDescent="0.25">
      <c r="L226" s="1"/>
      <c r="M226" s="1"/>
      <c r="N226" s="1"/>
      <c r="O226" s="1"/>
      <c r="P226" s="1"/>
    </row>
    <row r="227" spans="12:16" ht="15.75" customHeight="1" x14ac:dyDescent="0.25"/>
    <row r="228" spans="12:16" ht="15.75" customHeight="1" x14ac:dyDescent="0.25"/>
    <row r="229" spans="12:16" ht="15.75" customHeight="1" x14ac:dyDescent="0.25"/>
    <row r="230" spans="12:16" ht="15.75" customHeight="1" x14ac:dyDescent="0.25"/>
    <row r="231" spans="12:16" ht="15.75" customHeight="1" x14ac:dyDescent="0.25"/>
    <row r="232" spans="12:16" ht="15.75" customHeight="1" x14ac:dyDescent="0.25"/>
    <row r="233" spans="12:16" ht="15.75" customHeight="1" x14ac:dyDescent="0.25"/>
    <row r="234" spans="12:16" ht="15.75" customHeight="1" x14ac:dyDescent="0.25"/>
    <row r="235" spans="12:16" ht="15.75" customHeight="1" x14ac:dyDescent="0.25"/>
    <row r="236" spans="12:16" ht="15.75" customHeight="1" x14ac:dyDescent="0.25"/>
    <row r="237" spans="12:16" ht="15.75" customHeight="1" x14ac:dyDescent="0.25"/>
    <row r="238" spans="12:16" ht="15.75" customHeight="1" x14ac:dyDescent="0.25"/>
    <row r="239" spans="12:16" ht="15.75" customHeight="1" x14ac:dyDescent="0.25"/>
    <row r="240" spans="12:1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</sheetData>
  <mergeCells count="7">
    <mergeCell ref="L7:P7"/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 r:id="rId1"/>
  <ignoredErrors>
    <ignoredError sqref="F33 F48" formulaRange="1"/>
    <ignoredError sqref="E25 E29 I25 H29 B46:D53 B36:D38 D39:D40 B25:D31 D32:E32 B33:D34 D35 B9:D15 B18:D22 B41:D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1005"/>
  <sheetViews>
    <sheetView zoomScale="89" zoomScaleNormal="89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H3" sqref="H3"/>
    </sheetView>
  </sheetViews>
  <sheetFormatPr baseColWidth="10" defaultColWidth="14.42578125" defaultRowHeight="15" customHeight="1" x14ac:dyDescent="0.25"/>
  <cols>
    <col min="1" max="1" width="2" customWidth="1"/>
    <col min="2" max="2" width="6.28515625" customWidth="1"/>
    <col min="3" max="3" width="6.42578125" customWidth="1"/>
    <col min="4" max="4" width="6.7109375" customWidth="1"/>
    <col min="5" max="5" width="85.28515625" customWidth="1"/>
    <col min="6" max="8" width="16.28515625" customWidth="1"/>
    <col min="9" max="9" width="14.85546875" customWidth="1"/>
    <col min="10" max="10" width="16.85546875" customWidth="1"/>
    <col min="11" max="11" width="16.85546875" hidden="1" customWidth="1"/>
    <col min="12" max="12" width="17" hidden="1" customWidth="1"/>
    <col min="13" max="13" width="15.5703125" hidden="1" customWidth="1"/>
    <col min="14" max="14" width="13.7109375" hidden="1" customWidth="1"/>
    <col min="15" max="15" width="13.42578125" hidden="1" customWidth="1"/>
    <col min="16" max="16" width="15.140625" hidden="1" customWidth="1"/>
    <col min="17" max="17" width="16" hidden="1" customWidth="1"/>
    <col min="18" max="18" width="14.42578125" hidden="1" customWidth="1"/>
    <col min="19" max="19" width="14.85546875" hidden="1" customWidth="1"/>
    <col min="20" max="20" width="14.140625" hidden="1" customWidth="1"/>
    <col min="21" max="21" width="14" hidden="1" customWidth="1"/>
    <col min="22" max="22" width="13.7109375" hidden="1" customWidth="1"/>
    <col min="23" max="23" width="12.85546875" hidden="1" customWidth="1"/>
    <col min="24" max="25" width="13.42578125" hidden="1" customWidth="1"/>
    <col min="26" max="26" width="10.85546875" style="85" hidden="1" customWidth="1"/>
    <col min="27" max="28" width="10.85546875" hidden="1" customWidth="1"/>
    <col min="29" max="31" width="10.85546875" style="275" hidden="1" customWidth="1"/>
    <col min="32" max="32" width="16.28515625" style="275" hidden="1" customWidth="1"/>
    <col min="33" max="33" width="14.42578125" customWidth="1"/>
  </cols>
  <sheetData>
    <row r="1" spans="1:32" x14ac:dyDescent="0.25">
      <c r="F1" s="1"/>
      <c r="N1" s="1"/>
      <c r="P1" s="1"/>
      <c r="Q1" s="1"/>
      <c r="T1" s="1"/>
      <c r="U1" s="1"/>
      <c r="V1" s="1"/>
      <c r="W1" s="1"/>
      <c r="X1" s="1"/>
      <c r="Y1" s="1"/>
      <c r="Z1" s="1"/>
      <c r="AA1" s="1"/>
    </row>
    <row r="2" spans="1:32" x14ac:dyDescent="0.25">
      <c r="B2" s="733"/>
      <c r="C2" s="732"/>
      <c r="D2" s="1"/>
      <c r="E2" s="13" t="s">
        <v>322</v>
      </c>
      <c r="F2" s="7"/>
      <c r="G2" s="7"/>
      <c r="H2" s="7"/>
      <c r="I2" s="7"/>
      <c r="J2" s="3"/>
      <c r="K2" s="1"/>
      <c r="L2" s="1"/>
      <c r="M2" s="1"/>
      <c r="N2" s="1"/>
      <c r="O2" s="1"/>
      <c r="P2" s="1"/>
      <c r="Q2" s="1"/>
      <c r="T2" s="1"/>
      <c r="U2" s="1"/>
      <c r="V2" s="1"/>
      <c r="W2" s="1"/>
      <c r="X2" s="1"/>
      <c r="Y2" s="1"/>
      <c r="Z2" s="1"/>
      <c r="AA2" s="1"/>
    </row>
    <row r="3" spans="1:32" x14ac:dyDescent="0.25">
      <c r="B3" s="733"/>
      <c r="C3" s="732"/>
      <c r="D3" s="1"/>
      <c r="E3" s="14" t="s">
        <v>85</v>
      </c>
      <c r="F3" s="1"/>
      <c r="G3" s="1"/>
      <c r="H3" s="1"/>
      <c r="I3" s="1"/>
      <c r="J3" s="3"/>
      <c r="K3" s="1"/>
      <c r="L3" s="1"/>
      <c r="M3" s="1"/>
      <c r="N3" s="1"/>
      <c r="O3" s="1"/>
      <c r="P3" s="1"/>
      <c r="Q3" s="1"/>
      <c r="T3" s="1"/>
      <c r="U3" s="1"/>
      <c r="V3" s="1"/>
      <c r="W3" s="1"/>
      <c r="X3" s="1"/>
      <c r="Y3" s="1"/>
      <c r="Z3" s="1"/>
      <c r="AA3" s="1"/>
    </row>
    <row r="4" spans="1:32" x14ac:dyDescent="0.25">
      <c r="B4" s="1"/>
      <c r="C4" s="1"/>
      <c r="D4" s="1"/>
      <c r="E4" s="14" t="s"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T4" s="1"/>
      <c r="U4" s="1"/>
      <c r="V4" s="1"/>
      <c r="W4" s="1"/>
      <c r="X4" s="1"/>
      <c r="Y4" s="1"/>
      <c r="Z4" s="1"/>
      <c r="AA4" s="1"/>
    </row>
    <row r="5" spans="1:32" x14ac:dyDescent="0.25">
      <c r="B5" s="1"/>
      <c r="C5" s="5"/>
      <c r="D5" s="5"/>
      <c r="E5" s="13" t="s">
        <v>1</v>
      </c>
      <c r="F5" s="10">
        <f>+F11-F31</f>
        <v>0</v>
      </c>
      <c r="G5" s="15"/>
      <c r="H5" s="15"/>
      <c r="I5" s="15"/>
      <c r="J5" s="15"/>
      <c r="K5" s="15"/>
      <c r="L5" s="15"/>
      <c r="M5" s="16"/>
      <c r="N5" s="16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2" ht="15.75" thickBot="1" x14ac:dyDescent="0.3">
      <c r="B6" s="1"/>
      <c r="C6" s="1"/>
      <c r="D6" s="1"/>
      <c r="E6" s="1"/>
      <c r="F6" s="6">
        <f>+F11-F31</f>
        <v>0</v>
      </c>
      <c r="H6" s="91"/>
      <c r="I6" s="91"/>
      <c r="J6" s="91"/>
      <c r="K6" s="91"/>
      <c r="L6" s="91"/>
      <c r="M6" s="91"/>
      <c r="N6" s="91"/>
      <c r="O6" s="91"/>
      <c r="P6" s="92"/>
      <c r="Q6" s="92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</row>
    <row r="7" spans="1:32" x14ac:dyDescent="0.25">
      <c r="A7" s="1"/>
      <c r="B7" s="741" t="s">
        <v>2</v>
      </c>
      <c r="C7" s="736" t="s">
        <v>86</v>
      </c>
      <c r="D7" s="736" t="s">
        <v>4</v>
      </c>
      <c r="E7" s="736" t="s">
        <v>87</v>
      </c>
      <c r="F7" s="739" t="s">
        <v>88</v>
      </c>
      <c r="G7" s="384" t="s">
        <v>374</v>
      </c>
      <c r="H7" s="691" t="s">
        <v>374</v>
      </c>
      <c r="I7" s="691" t="s">
        <v>392</v>
      </c>
      <c r="J7" s="384" t="s">
        <v>392</v>
      </c>
      <c r="K7" s="72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11"/>
      <c r="AA7" s="311"/>
      <c r="AB7" s="311"/>
      <c r="AC7" s="311"/>
      <c r="AD7" s="311"/>
      <c r="AE7" s="311"/>
      <c r="AF7" s="311"/>
    </row>
    <row r="8" spans="1:32" x14ac:dyDescent="0.25">
      <c r="A8" s="1"/>
      <c r="B8" s="742"/>
      <c r="C8" s="737"/>
      <c r="D8" s="737"/>
      <c r="E8" s="737"/>
      <c r="F8" s="740"/>
      <c r="G8" s="682" t="s">
        <v>375</v>
      </c>
      <c r="H8" s="692" t="s">
        <v>378</v>
      </c>
      <c r="I8" s="693" t="s">
        <v>395</v>
      </c>
      <c r="J8" s="683" t="s">
        <v>396</v>
      </c>
      <c r="K8" s="216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12"/>
      <c r="AA8" s="312"/>
      <c r="AB8" s="312"/>
      <c r="AC8" s="312"/>
      <c r="AD8" s="312"/>
      <c r="AE8" s="312"/>
      <c r="AF8" s="312"/>
    </row>
    <row r="9" spans="1:32" x14ac:dyDescent="0.25">
      <c r="B9" s="742"/>
      <c r="C9" s="737"/>
      <c r="D9" s="737"/>
      <c r="E9" s="737"/>
      <c r="F9" s="740"/>
      <c r="G9" s="683" t="s">
        <v>376</v>
      </c>
      <c r="H9" s="693" t="s">
        <v>379</v>
      </c>
      <c r="I9" s="693" t="s">
        <v>394</v>
      </c>
      <c r="J9" s="683" t="s">
        <v>397</v>
      </c>
      <c r="K9" s="381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313"/>
      <c r="AA9" s="313"/>
      <c r="AB9" s="313"/>
      <c r="AC9" s="313"/>
      <c r="AD9" s="313"/>
      <c r="AE9" s="313"/>
      <c r="AF9" s="313"/>
    </row>
    <row r="10" spans="1:32" ht="29.25" customHeight="1" thickBot="1" x14ac:dyDescent="0.3">
      <c r="B10" s="742"/>
      <c r="C10" s="737"/>
      <c r="D10" s="737"/>
      <c r="E10" s="738"/>
      <c r="F10" s="740"/>
      <c r="G10" s="431" t="s">
        <v>377</v>
      </c>
      <c r="H10" s="565" t="s">
        <v>380</v>
      </c>
      <c r="I10" s="469" t="s">
        <v>393</v>
      </c>
      <c r="J10" s="431" t="s">
        <v>383</v>
      </c>
      <c r="K10" s="406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604"/>
      <c r="W10" s="399"/>
      <c r="X10" s="399"/>
      <c r="Y10" s="399"/>
      <c r="Z10" s="514"/>
      <c r="AA10" s="514"/>
      <c r="AB10" s="514"/>
      <c r="AC10" s="514"/>
      <c r="AD10" s="514"/>
      <c r="AE10" s="514"/>
      <c r="AF10" s="314"/>
    </row>
    <row r="11" spans="1:32" ht="15.75" customHeight="1" x14ac:dyDescent="0.25">
      <c r="A11" s="17"/>
      <c r="B11" s="417"/>
      <c r="C11" s="419"/>
      <c r="D11" s="419"/>
      <c r="E11" s="409" t="s">
        <v>89</v>
      </c>
      <c r="F11" s="405">
        <f>+F12+F23+F28+F30+F26+F19</f>
        <v>837509</v>
      </c>
      <c r="G11" s="684"/>
      <c r="H11" s="571"/>
      <c r="I11" s="721"/>
      <c r="J11" s="778"/>
      <c r="K11" s="572"/>
      <c r="L11" s="572"/>
      <c r="M11" s="573"/>
      <c r="N11" s="574"/>
      <c r="O11" s="572"/>
      <c r="P11" s="572"/>
      <c r="Q11" s="572"/>
      <c r="R11" s="572"/>
      <c r="S11" s="573"/>
      <c r="T11" s="571"/>
      <c r="U11" s="575"/>
      <c r="V11" s="573"/>
      <c r="W11" s="573"/>
      <c r="X11" s="573"/>
      <c r="Y11" s="573"/>
      <c r="Z11" s="455"/>
      <c r="AA11" s="455"/>
      <c r="AB11" s="455"/>
      <c r="AC11" s="455"/>
      <c r="AD11" s="455"/>
      <c r="AE11" s="407"/>
      <c r="AF11" s="217"/>
    </row>
    <row r="12" spans="1:32" s="66" customFormat="1" hidden="1" x14ac:dyDescent="0.25">
      <c r="B12" s="74" t="s">
        <v>11</v>
      </c>
      <c r="C12" s="125" t="s">
        <v>12</v>
      </c>
      <c r="D12" s="125" t="s">
        <v>13</v>
      </c>
      <c r="E12" s="99" t="s">
        <v>14</v>
      </c>
      <c r="F12" s="396">
        <f>+F13+F15+F17</f>
        <v>0</v>
      </c>
      <c r="G12" s="576"/>
      <c r="H12" s="576"/>
      <c r="I12" s="493"/>
      <c r="J12" s="487"/>
      <c r="K12" s="577"/>
      <c r="L12" s="577"/>
      <c r="M12" s="487"/>
      <c r="N12" s="493"/>
      <c r="O12" s="577"/>
      <c r="P12" s="577"/>
      <c r="Q12" s="578"/>
      <c r="R12" s="577"/>
      <c r="S12" s="487"/>
      <c r="T12" s="576"/>
      <c r="U12" s="494"/>
      <c r="V12" s="487"/>
      <c r="W12" s="579"/>
      <c r="X12" s="579"/>
      <c r="Y12" s="487"/>
      <c r="Z12" s="76"/>
      <c r="AA12" s="76"/>
      <c r="AB12" s="515"/>
      <c r="AC12" s="515"/>
      <c r="AD12" s="515"/>
      <c r="AE12" s="518"/>
      <c r="AF12" s="512"/>
    </row>
    <row r="13" spans="1:32" hidden="1" x14ac:dyDescent="0.25">
      <c r="B13" s="400"/>
      <c r="C13" s="412" t="s">
        <v>25</v>
      </c>
      <c r="D13" s="412" t="s">
        <v>13</v>
      </c>
      <c r="E13" s="99" t="s">
        <v>90</v>
      </c>
      <c r="F13" s="77">
        <f>+F14</f>
        <v>0</v>
      </c>
      <c r="G13" s="537"/>
      <c r="H13" s="537"/>
      <c r="I13" s="494"/>
      <c r="J13" s="459"/>
      <c r="K13" s="510"/>
      <c r="L13" s="510"/>
      <c r="M13" s="459"/>
      <c r="N13" s="494"/>
      <c r="O13" s="510"/>
      <c r="P13" s="510"/>
      <c r="Q13" s="510"/>
      <c r="R13" s="510"/>
      <c r="S13" s="459"/>
      <c r="T13" s="537"/>
      <c r="U13" s="494"/>
      <c r="V13" s="459"/>
      <c r="W13" s="459"/>
      <c r="X13" s="459"/>
      <c r="Y13" s="459"/>
      <c r="Z13" s="50"/>
      <c r="AA13" s="50"/>
      <c r="AB13" s="50"/>
      <c r="AC13" s="50"/>
      <c r="AD13" s="50"/>
      <c r="AE13" s="296"/>
      <c r="AF13" s="42"/>
    </row>
    <row r="14" spans="1:32" hidden="1" x14ac:dyDescent="0.25">
      <c r="B14" s="400"/>
      <c r="C14" s="412"/>
      <c r="D14" s="412" t="s">
        <v>91</v>
      </c>
      <c r="E14" s="73" t="s">
        <v>92</v>
      </c>
      <c r="F14" s="77">
        <f>SUM(G14:AM14)</f>
        <v>0</v>
      </c>
      <c r="G14" s="537"/>
      <c r="H14" s="537"/>
      <c r="I14" s="494"/>
      <c r="J14" s="459"/>
      <c r="K14" s="510"/>
      <c r="L14" s="510"/>
      <c r="M14" s="459"/>
      <c r="N14" s="494"/>
      <c r="O14" s="510"/>
      <c r="P14" s="510"/>
      <c r="Q14" s="510"/>
      <c r="R14" s="510"/>
      <c r="S14" s="459"/>
      <c r="T14" s="537"/>
      <c r="U14" s="494"/>
      <c r="V14" s="459"/>
      <c r="W14" s="459"/>
      <c r="X14" s="459"/>
      <c r="Y14" s="459"/>
      <c r="Z14" s="50"/>
      <c r="AA14" s="50"/>
      <c r="AB14" s="50"/>
      <c r="AC14" s="50"/>
      <c r="AD14" s="50"/>
      <c r="AE14" s="296"/>
      <c r="AF14" s="42"/>
    </row>
    <row r="15" spans="1:32" hidden="1" x14ac:dyDescent="0.25">
      <c r="B15" s="400"/>
      <c r="C15" s="412" t="s">
        <v>80</v>
      </c>
      <c r="D15" s="412" t="s">
        <v>13</v>
      </c>
      <c r="E15" s="99" t="s">
        <v>93</v>
      </c>
      <c r="F15" s="77">
        <f>+F16</f>
        <v>0</v>
      </c>
      <c r="G15" s="580"/>
      <c r="H15" s="580"/>
      <c r="I15" s="581"/>
      <c r="J15" s="583"/>
      <c r="K15" s="582"/>
      <c r="L15" s="582"/>
      <c r="M15" s="583"/>
      <c r="N15" s="494"/>
      <c r="O15" s="582"/>
      <c r="P15" s="582"/>
      <c r="Q15" s="582"/>
      <c r="R15" s="510"/>
      <c r="S15" s="459"/>
      <c r="T15" s="580"/>
      <c r="U15" s="581"/>
      <c r="V15" s="583"/>
      <c r="W15" s="583"/>
      <c r="X15" s="583"/>
      <c r="Y15" s="583"/>
      <c r="Z15" s="50"/>
      <c r="AA15" s="50"/>
      <c r="AB15" s="95"/>
      <c r="AC15" s="95"/>
      <c r="AD15" s="95"/>
      <c r="AE15" s="402"/>
      <c r="AF15" s="218"/>
    </row>
    <row r="16" spans="1:32" s="309" customFormat="1" hidden="1" x14ac:dyDescent="0.25">
      <c r="A16" s="1"/>
      <c r="B16" s="400"/>
      <c r="C16" s="149"/>
      <c r="D16" s="149" t="s">
        <v>303</v>
      </c>
      <c r="E16" s="188" t="s">
        <v>304</v>
      </c>
      <c r="F16" s="77">
        <f t="shared" ref="F16" si="0">SUM(G16:AL16)</f>
        <v>0</v>
      </c>
      <c r="G16" s="537"/>
      <c r="H16" s="537"/>
      <c r="I16" s="494"/>
      <c r="J16" s="459"/>
      <c r="K16" s="510"/>
      <c r="L16" s="510"/>
      <c r="M16" s="459"/>
      <c r="N16" s="494"/>
      <c r="O16" s="510"/>
      <c r="P16" s="510"/>
      <c r="Q16" s="510"/>
      <c r="R16" s="510"/>
      <c r="S16" s="459"/>
      <c r="T16" s="537"/>
      <c r="U16" s="494"/>
      <c r="V16" s="459"/>
      <c r="W16" s="459"/>
      <c r="X16" s="459"/>
      <c r="Y16" s="459"/>
      <c r="Z16" s="50"/>
      <c r="AA16" s="50"/>
      <c r="AB16" s="50"/>
      <c r="AC16" s="50"/>
      <c r="AD16" s="50"/>
      <c r="AE16" s="296"/>
      <c r="AF16" s="42"/>
    </row>
    <row r="17" spans="1:32" hidden="1" x14ac:dyDescent="0.25">
      <c r="B17" s="400"/>
      <c r="C17" s="412" t="s">
        <v>19</v>
      </c>
      <c r="D17" s="412" t="s">
        <v>13</v>
      </c>
      <c r="E17" s="73" t="s">
        <v>20</v>
      </c>
      <c r="F17" s="77">
        <f>+F18</f>
        <v>0</v>
      </c>
      <c r="G17" s="580"/>
      <c r="H17" s="580"/>
      <c r="I17" s="581"/>
      <c r="J17" s="583"/>
      <c r="K17" s="582"/>
      <c r="L17" s="582"/>
      <c r="M17" s="583"/>
      <c r="N17" s="581"/>
      <c r="O17" s="582"/>
      <c r="P17" s="582"/>
      <c r="Q17" s="582"/>
      <c r="R17" s="582"/>
      <c r="S17" s="583"/>
      <c r="T17" s="580"/>
      <c r="U17" s="581"/>
      <c r="V17" s="583"/>
      <c r="W17" s="583"/>
      <c r="X17" s="583"/>
      <c r="Y17" s="583"/>
      <c r="Z17" s="95"/>
      <c r="AA17" s="95"/>
      <c r="AB17" s="95"/>
      <c r="AC17" s="95"/>
      <c r="AD17" s="95"/>
      <c r="AE17" s="402"/>
      <c r="AF17" s="218"/>
    </row>
    <row r="18" spans="1:32" ht="15.75" hidden="1" customHeight="1" x14ac:dyDescent="0.25">
      <c r="B18" s="400"/>
      <c r="C18" s="412"/>
      <c r="D18" s="412" t="s">
        <v>21</v>
      </c>
      <c r="E18" s="73" t="s">
        <v>22</v>
      </c>
      <c r="F18" s="77">
        <f>SUM(G18:AL18)</f>
        <v>0</v>
      </c>
      <c r="G18" s="537"/>
      <c r="H18" s="537"/>
      <c r="I18" s="494"/>
      <c r="J18" s="459"/>
      <c r="K18" s="510"/>
      <c r="L18" s="510"/>
      <c r="M18" s="459"/>
      <c r="N18" s="494"/>
      <c r="O18" s="510"/>
      <c r="P18" s="510"/>
      <c r="Q18" s="510"/>
      <c r="R18" s="510"/>
      <c r="S18" s="459"/>
      <c r="T18" s="537"/>
      <c r="U18" s="494"/>
      <c r="V18" s="459"/>
      <c r="W18" s="459"/>
      <c r="X18" s="459"/>
      <c r="Y18" s="459"/>
      <c r="Z18" s="50"/>
      <c r="AA18" s="50"/>
      <c r="AB18" s="50"/>
      <c r="AC18" s="50"/>
      <c r="AD18" s="50"/>
      <c r="AE18" s="296"/>
      <c r="AF18" s="42"/>
    </row>
    <row r="19" spans="1:32" s="66" customFormat="1" ht="15.75" hidden="1" customHeight="1" x14ac:dyDescent="0.25">
      <c r="A19" s="7"/>
      <c r="B19" s="74" t="s">
        <v>23</v>
      </c>
      <c r="C19" s="125"/>
      <c r="D19" s="125"/>
      <c r="E19" s="99" t="s">
        <v>24</v>
      </c>
      <c r="F19" s="396">
        <f>+F20+F21+F22</f>
        <v>0</v>
      </c>
      <c r="G19" s="576"/>
      <c r="H19" s="576"/>
      <c r="I19" s="493"/>
      <c r="J19" s="487"/>
      <c r="K19" s="584"/>
      <c r="L19" s="577"/>
      <c r="M19" s="459"/>
      <c r="N19" s="493"/>
      <c r="O19" s="577"/>
      <c r="P19" s="577"/>
      <c r="Q19" s="577"/>
      <c r="R19" s="577"/>
      <c r="S19" s="487"/>
      <c r="T19" s="576"/>
      <c r="U19" s="494"/>
      <c r="V19" s="459"/>
      <c r="W19" s="487"/>
      <c r="X19" s="487"/>
      <c r="Y19" s="487"/>
      <c r="Z19" s="76"/>
      <c r="AA19" s="76"/>
      <c r="AB19" s="76"/>
      <c r="AC19" s="76"/>
      <c r="AD19" s="76"/>
      <c r="AE19" s="289"/>
      <c r="AF19" s="41"/>
    </row>
    <row r="20" spans="1:32" ht="15.75" hidden="1" customHeight="1" x14ac:dyDescent="0.25">
      <c r="A20" s="1"/>
      <c r="B20" s="400"/>
      <c r="C20" s="412" t="s">
        <v>25</v>
      </c>
      <c r="D20" s="412"/>
      <c r="E20" s="73" t="s">
        <v>26</v>
      </c>
      <c r="F20" s="77">
        <f>SUM(G20:AB20)</f>
        <v>0</v>
      </c>
      <c r="G20" s="537"/>
      <c r="H20" s="537"/>
      <c r="I20" s="494"/>
      <c r="J20" s="459"/>
      <c r="K20" s="510"/>
      <c r="L20" s="510"/>
      <c r="M20" s="459"/>
      <c r="N20" s="494"/>
      <c r="O20" s="510"/>
      <c r="P20" s="510"/>
      <c r="Q20" s="510"/>
      <c r="R20" s="510"/>
      <c r="S20" s="459"/>
      <c r="T20" s="537"/>
      <c r="U20" s="494"/>
      <c r="V20" s="459"/>
      <c r="W20" s="459"/>
      <c r="X20" s="459"/>
      <c r="Y20" s="459"/>
      <c r="Z20" s="50"/>
      <c r="AA20" s="50"/>
      <c r="AB20" s="50"/>
      <c r="AC20" s="50"/>
      <c r="AD20" s="50"/>
      <c r="AE20" s="296"/>
      <c r="AF20" s="42"/>
    </row>
    <row r="21" spans="1:32" ht="15.75" hidden="1" customHeight="1" x14ac:dyDescent="0.25">
      <c r="A21" s="1"/>
      <c r="B21" s="400"/>
      <c r="C21" s="412" t="s">
        <v>80</v>
      </c>
      <c r="D21" s="412"/>
      <c r="E21" s="73" t="s">
        <v>96</v>
      </c>
      <c r="F21" s="77">
        <f t="shared" ref="F21:F22" si="1">SUM(G21:AL21)</f>
        <v>0</v>
      </c>
      <c r="G21" s="537"/>
      <c r="H21" s="537"/>
      <c r="I21" s="494"/>
      <c r="J21" s="459"/>
      <c r="K21" s="584"/>
      <c r="L21" s="510"/>
      <c r="M21" s="459"/>
      <c r="N21" s="494"/>
      <c r="O21" s="510"/>
      <c r="P21" s="510"/>
      <c r="Q21" s="510"/>
      <c r="R21" s="510"/>
      <c r="S21" s="459"/>
      <c r="T21" s="537"/>
      <c r="U21" s="494"/>
      <c r="V21" s="459"/>
      <c r="W21" s="459"/>
      <c r="X21" s="459"/>
      <c r="Y21" s="459"/>
      <c r="Z21" s="50"/>
      <c r="AA21" s="50"/>
      <c r="AB21" s="50"/>
      <c r="AC21" s="50"/>
      <c r="AD21" s="50"/>
      <c r="AE21" s="296"/>
      <c r="AF21" s="42"/>
    </row>
    <row r="22" spans="1:32" ht="15.75" hidden="1" customHeight="1" x14ac:dyDescent="0.25">
      <c r="A22" s="1"/>
      <c r="B22" s="400"/>
      <c r="C22" s="412" t="s">
        <v>27</v>
      </c>
      <c r="D22" s="412"/>
      <c r="E22" s="73" t="s">
        <v>28</v>
      </c>
      <c r="F22" s="77">
        <f t="shared" si="1"/>
        <v>0</v>
      </c>
      <c r="G22" s="537"/>
      <c r="H22" s="537"/>
      <c r="I22" s="494"/>
      <c r="J22" s="459"/>
      <c r="K22" s="584"/>
      <c r="L22" s="510"/>
      <c r="M22" s="459"/>
      <c r="N22" s="494"/>
      <c r="O22" s="510"/>
      <c r="P22" s="510"/>
      <c r="Q22" s="510"/>
      <c r="R22" s="510"/>
      <c r="S22" s="459"/>
      <c r="T22" s="537"/>
      <c r="U22" s="494"/>
      <c r="V22" s="459"/>
      <c r="W22" s="459"/>
      <c r="X22" s="459"/>
      <c r="Y22" s="459"/>
      <c r="Z22" s="50"/>
      <c r="AA22" s="50"/>
      <c r="AB22" s="50"/>
      <c r="AC22" s="50"/>
      <c r="AD22" s="50"/>
      <c r="AE22" s="296"/>
      <c r="AF22" s="42"/>
    </row>
    <row r="23" spans="1:32" s="66" customFormat="1" ht="15.75" customHeight="1" x14ac:dyDescent="0.25">
      <c r="A23" s="7"/>
      <c r="B23" s="74" t="s">
        <v>29</v>
      </c>
      <c r="C23" s="125" t="s">
        <v>12</v>
      </c>
      <c r="D23" s="125" t="s">
        <v>13</v>
      </c>
      <c r="E23" s="99" t="s">
        <v>30</v>
      </c>
      <c r="F23" s="396">
        <f>+F24+F25</f>
        <v>807044</v>
      </c>
      <c r="G23" s="580">
        <v>427171</v>
      </c>
      <c r="H23" s="580">
        <v>9873</v>
      </c>
      <c r="I23" s="581">
        <v>250000</v>
      </c>
      <c r="J23" s="485">
        <v>120000</v>
      </c>
      <c r="K23" s="582"/>
      <c r="L23" s="585"/>
      <c r="M23" s="579"/>
      <c r="N23" s="490"/>
      <c r="O23" s="585"/>
      <c r="P23" s="585"/>
      <c r="Q23" s="585"/>
      <c r="R23" s="582"/>
      <c r="S23" s="583"/>
      <c r="T23" s="586"/>
      <c r="U23" s="581"/>
      <c r="V23" s="583"/>
      <c r="W23" s="583"/>
      <c r="X23" s="536"/>
      <c r="Y23" s="583"/>
      <c r="Z23" s="454"/>
      <c r="AA23" s="336"/>
      <c r="AB23" s="454"/>
      <c r="AC23" s="454"/>
      <c r="AD23" s="454"/>
      <c r="AE23" s="404"/>
      <c r="AF23" s="393"/>
    </row>
    <row r="24" spans="1:32" ht="18" customHeight="1" x14ac:dyDescent="0.25">
      <c r="B24" s="400"/>
      <c r="C24" s="412" t="s">
        <v>25</v>
      </c>
      <c r="D24" s="412" t="s">
        <v>13</v>
      </c>
      <c r="E24" s="73" t="s">
        <v>31</v>
      </c>
      <c r="F24" s="77">
        <f t="shared" ref="F24:F25" si="2">SUM(G24:AL24)</f>
        <v>807044</v>
      </c>
      <c r="G24" s="537">
        <v>427171</v>
      </c>
      <c r="H24" s="580">
        <v>9873</v>
      </c>
      <c r="I24" s="581">
        <v>250000</v>
      </c>
      <c r="J24" s="485">
        <v>120000</v>
      </c>
      <c r="K24" s="582"/>
      <c r="L24" s="585"/>
      <c r="M24" s="583"/>
      <c r="N24" s="490"/>
      <c r="O24" s="585"/>
      <c r="P24" s="585"/>
      <c r="Q24" s="585"/>
      <c r="R24" s="510"/>
      <c r="S24" s="583"/>
      <c r="T24" s="580"/>
      <c r="U24" s="581"/>
      <c r="V24" s="583"/>
      <c r="W24" s="583"/>
      <c r="X24" s="536"/>
      <c r="Y24" s="583"/>
      <c r="Z24" s="50"/>
      <c r="AA24" s="516"/>
      <c r="AB24" s="95"/>
      <c r="AC24" s="95"/>
      <c r="AD24" s="95"/>
      <c r="AE24" s="402"/>
      <c r="AF24" s="218"/>
    </row>
    <row r="25" spans="1:32" ht="15.75" customHeight="1" x14ac:dyDescent="0.25">
      <c r="B25" s="400"/>
      <c r="C25" s="412" t="s">
        <v>32</v>
      </c>
      <c r="D25" s="412" t="s">
        <v>13</v>
      </c>
      <c r="E25" s="73" t="s">
        <v>33</v>
      </c>
      <c r="F25" s="77">
        <f t="shared" si="2"/>
        <v>0</v>
      </c>
      <c r="G25" s="537"/>
      <c r="H25" s="537"/>
      <c r="I25" s="494"/>
      <c r="J25" s="459"/>
      <c r="K25" s="510"/>
      <c r="L25" s="510"/>
      <c r="M25" s="459"/>
      <c r="N25" s="493"/>
      <c r="O25" s="510"/>
      <c r="P25" s="510"/>
      <c r="Q25" s="510"/>
      <c r="R25" s="510"/>
      <c r="S25" s="459"/>
      <c r="T25" s="586"/>
      <c r="U25" s="494"/>
      <c r="V25" s="459"/>
      <c r="W25" s="459"/>
      <c r="X25" s="459"/>
      <c r="Y25" s="459"/>
      <c r="Z25" s="50"/>
      <c r="AA25" s="516"/>
      <c r="AB25" s="50"/>
      <c r="AC25" s="50"/>
      <c r="AD25" s="50"/>
      <c r="AE25" s="296"/>
      <c r="AF25" s="42"/>
    </row>
    <row r="26" spans="1:32" ht="15.75" hidden="1" customHeight="1" x14ac:dyDescent="0.25">
      <c r="A26" s="1"/>
      <c r="B26" s="74" t="s">
        <v>34</v>
      </c>
      <c r="C26" s="125"/>
      <c r="D26" s="125"/>
      <c r="E26" s="99" t="s">
        <v>97</v>
      </c>
      <c r="F26" s="396">
        <f>+F27</f>
        <v>0</v>
      </c>
      <c r="G26" s="537"/>
      <c r="H26" s="537"/>
      <c r="I26" s="494"/>
      <c r="J26" s="459"/>
      <c r="K26" s="510"/>
      <c r="L26" s="510"/>
      <c r="M26" s="459"/>
      <c r="N26" s="493"/>
      <c r="O26" s="510"/>
      <c r="P26" s="510"/>
      <c r="Q26" s="510"/>
      <c r="R26" s="510"/>
      <c r="S26" s="459"/>
      <c r="T26" s="537"/>
      <c r="U26" s="494"/>
      <c r="V26" s="459"/>
      <c r="W26" s="459"/>
      <c r="X26" s="459"/>
      <c r="Y26" s="459"/>
      <c r="Z26" s="50"/>
      <c r="AA26" s="50"/>
      <c r="AB26" s="76"/>
      <c r="AC26" s="76"/>
      <c r="AD26" s="76"/>
      <c r="AE26" s="289"/>
      <c r="AF26" s="41"/>
    </row>
    <row r="27" spans="1:32" ht="15.75" hidden="1" customHeight="1" x14ac:dyDescent="0.25">
      <c r="A27" s="1"/>
      <c r="B27" s="400"/>
      <c r="C27" s="412" t="s">
        <v>46</v>
      </c>
      <c r="D27" s="412"/>
      <c r="E27" s="73" t="s">
        <v>35</v>
      </c>
      <c r="F27" s="77">
        <f>SUM(G27:AL27)</f>
        <v>0</v>
      </c>
      <c r="G27" s="537"/>
      <c r="H27" s="537"/>
      <c r="I27" s="494"/>
      <c r="J27" s="459"/>
      <c r="K27" s="510"/>
      <c r="L27" s="510"/>
      <c r="M27" s="459"/>
      <c r="N27" s="493"/>
      <c r="O27" s="510"/>
      <c r="P27" s="510"/>
      <c r="Q27" s="510"/>
      <c r="R27" s="510"/>
      <c r="S27" s="459"/>
      <c r="T27" s="537"/>
      <c r="U27" s="494"/>
      <c r="V27" s="459"/>
      <c r="W27" s="459"/>
      <c r="X27" s="459"/>
      <c r="Y27" s="459"/>
      <c r="Z27" s="50"/>
      <c r="AA27" s="50"/>
      <c r="AB27" s="50"/>
      <c r="AC27" s="50"/>
      <c r="AD27" s="50"/>
      <c r="AE27" s="296"/>
      <c r="AF27" s="42"/>
    </row>
    <row r="28" spans="1:32" ht="15.75" hidden="1" customHeight="1" x14ac:dyDescent="0.25">
      <c r="B28" s="74" t="s">
        <v>36</v>
      </c>
      <c r="C28" s="125" t="s">
        <v>12</v>
      </c>
      <c r="D28" s="125" t="s">
        <v>13</v>
      </c>
      <c r="E28" s="99" t="s">
        <v>98</v>
      </c>
      <c r="F28" s="77">
        <f>+F29</f>
        <v>0</v>
      </c>
      <c r="G28" s="580"/>
      <c r="H28" s="580"/>
      <c r="I28" s="581"/>
      <c r="J28" s="583"/>
      <c r="K28" s="582"/>
      <c r="L28" s="582"/>
      <c r="M28" s="583"/>
      <c r="N28" s="587"/>
      <c r="O28" s="585"/>
      <c r="P28" s="582"/>
      <c r="Q28" s="582"/>
      <c r="R28" s="582"/>
      <c r="S28" s="583"/>
      <c r="T28" s="580"/>
      <c r="U28" s="581"/>
      <c r="V28" s="583"/>
      <c r="W28" s="583"/>
      <c r="X28" s="583"/>
      <c r="Y28" s="583"/>
      <c r="Z28" s="95"/>
      <c r="AA28" s="95"/>
      <c r="AB28" s="454"/>
      <c r="AC28" s="454"/>
      <c r="AD28" s="454"/>
      <c r="AE28" s="404"/>
      <c r="AF28" s="393"/>
    </row>
    <row r="29" spans="1:32" ht="15.75" hidden="1" customHeight="1" x14ac:dyDescent="0.25">
      <c r="B29" s="400"/>
      <c r="C29" s="412" t="s">
        <v>99</v>
      </c>
      <c r="D29" s="412" t="s">
        <v>13</v>
      </c>
      <c r="E29" s="73" t="s">
        <v>100</v>
      </c>
      <c r="F29" s="77">
        <f t="shared" ref="F29:F30" si="3">SUM(G29:AL29)</f>
        <v>0</v>
      </c>
      <c r="G29" s="537"/>
      <c r="H29" s="537"/>
      <c r="I29" s="494"/>
      <c r="J29" s="583"/>
      <c r="K29" s="510"/>
      <c r="L29" s="510"/>
      <c r="M29" s="459"/>
      <c r="N29" s="493"/>
      <c r="O29" s="585"/>
      <c r="P29" s="510"/>
      <c r="Q29" s="510"/>
      <c r="R29" s="510"/>
      <c r="S29" s="459"/>
      <c r="T29" s="537"/>
      <c r="U29" s="494"/>
      <c r="V29" s="459"/>
      <c r="W29" s="459"/>
      <c r="X29" s="459"/>
      <c r="Y29" s="459"/>
      <c r="Z29" s="50"/>
      <c r="AA29" s="50"/>
      <c r="AB29" s="50"/>
      <c r="AC29" s="50"/>
      <c r="AD29" s="50"/>
      <c r="AE29" s="296"/>
      <c r="AF29" s="42"/>
    </row>
    <row r="30" spans="1:32" ht="15.75" customHeight="1" x14ac:dyDescent="0.25">
      <c r="B30" s="74" t="s">
        <v>37</v>
      </c>
      <c r="C30" s="125" t="s">
        <v>12</v>
      </c>
      <c r="D30" s="125" t="s">
        <v>13</v>
      </c>
      <c r="E30" s="99" t="s">
        <v>38</v>
      </c>
      <c r="F30" s="396">
        <f t="shared" si="3"/>
        <v>30465</v>
      </c>
      <c r="G30" s="537">
        <v>30465</v>
      </c>
      <c r="H30" s="537"/>
      <c r="I30" s="494"/>
      <c r="J30" s="459"/>
      <c r="K30" s="510"/>
      <c r="L30" s="510"/>
      <c r="M30" s="459"/>
      <c r="N30" s="493"/>
      <c r="O30" s="510"/>
      <c r="P30" s="510"/>
      <c r="Q30" s="510"/>
      <c r="R30" s="510"/>
      <c r="S30" s="459"/>
      <c r="T30" s="537"/>
      <c r="U30" s="494"/>
      <c r="V30" s="459"/>
      <c r="W30" s="459"/>
      <c r="X30" s="459"/>
      <c r="Y30" s="459"/>
      <c r="Z30" s="50"/>
      <c r="AA30" s="50"/>
      <c r="AB30" s="50"/>
      <c r="AC30" s="50"/>
      <c r="AD30" s="50"/>
      <c r="AE30" s="296"/>
      <c r="AF30" s="42"/>
    </row>
    <row r="31" spans="1:32" ht="15.75" customHeight="1" x14ac:dyDescent="0.25">
      <c r="A31" s="19"/>
      <c r="B31" s="418"/>
      <c r="C31" s="420"/>
      <c r="D31" s="420"/>
      <c r="E31" s="410" t="s">
        <v>101</v>
      </c>
      <c r="F31" s="395">
        <f>+F32+F33+F37+F61+F67+F34+F59+F72</f>
        <v>837509</v>
      </c>
      <c r="G31" s="588"/>
      <c r="H31" s="588"/>
      <c r="I31" s="589"/>
      <c r="J31" s="779"/>
      <c r="K31" s="590"/>
      <c r="L31" s="590"/>
      <c r="M31" s="591"/>
      <c r="N31" s="490"/>
      <c r="O31" s="585"/>
      <c r="P31" s="585"/>
      <c r="Q31" s="510"/>
      <c r="R31" s="592"/>
      <c r="S31" s="593"/>
      <c r="T31" s="594"/>
      <c r="U31" s="595"/>
      <c r="V31" s="593"/>
      <c r="W31" s="593"/>
      <c r="X31" s="593"/>
      <c r="Y31" s="593"/>
      <c r="Z31" s="50"/>
      <c r="AA31" s="511"/>
      <c r="AB31" s="511"/>
      <c r="AC31" s="511"/>
      <c r="AD31" s="511"/>
      <c r="AE31" s="519"/>
      <c r="AF31" s="458"/>
    </row>
    <row r="32" spans="1:32" s="66" customFormat="1" ht="15.75" hidden="1" customHeight="1" x14ac:dyDescent="0.25">
      <c r="B32" s="74" t="s">
        <v>40</v>
      </c>
      <c r="C32" s="125" t="s">
        <v>12</v>
      </c>
      <c r="D32" s="125" t="s">
        <v>13</v>
      </c>
      <c r="E32" s="411" t="s">
        <v>41</v>
      </c>
      <c r="F32" s="404">
        <f t="shared" ref="F32:F36" si="4">SUM(G32:AL32)</f>
        <v>0</v>
      </c>
      <c r="G32" s="537"/>
      <c r="H32" s="537"/>
      <c r="I32" s="494"/>
      <c r="J32" s="459"/>
      <c r="K32" s="577"/>
      <c r="L32" s="577"/>
      <c r="M32" s="459"/>
      <c r="N32" s="490"/>
      <c r="O32" s="585"/>
      <c r="P32" s="585"/>
      <c r="Q32" s="510"/>
      <c r="R32" s="577"/>
      <c r="S32" s="583"/>
      <c r="T32" s="596"/>
      <c r="U32" s="494"/>
      <c r="V32" s="459"/>
      <c r="W32" s="459"/>
      <c r="X32" s="459"/>
      <c r="Y32" s="459"/>
      <c r="Z32" s="76"/>
      <c r="AA32" s="76"/>
      <c r="AB32" s="76"/>
      <c r="AC32" s="76"/>
      <c r="AD32" s="76"/>
      <c r="AE32" s="289"/>
      <c r="AF32" s="41"/>
    </row>
    <row r="33" spans="1:32" s="66" customFormat="1" ht="15.75" customHeight="1" x14ac:dyDescent="0.25">
      <c r="B33" s="74" t="s">
        <v>42</v>
      </c>
      <c r="C33" s="125" t="s">
        <v>12</v>
      </c>
      <c r="D33" s="125" t="s">
        <v>13</v>
      </c>
      <c r="E33" s="125" t="s">
        <v>43</v>
      </c>
      <c r="F33" s="404">
        <f t="shared" si="4"/>
        <v>379873</v>
      </c>
      <c r="G33" s="537"/>
      <c r="H33" s="537">
        <v>9873</v>
      </c>
      <c r="I33" s="581">
        <v>250000</v>
      </c>
      <c r="J33" s="485">
        <v>120000</v>
      </c>
      <c r="K33" s="577"/>
      <c r="L33" s="585"/>
      <c r="M33" s="487"/>
      <c r="N33" s="490"/>
      <c r="O33" s="585"/>
      <c r="P33" s="585"/>
      <c r="Q33" s="577"/>
      <c r="R33" s="510"/>
      <c r="S33" s="459"/>
      <c r="T33" s="576"/>
      <c r="U33" s="494"/>
      <c r="V33" s="459"/>
      <c r="W33" s="459"/>
      <c r="X33" s="459"/>
      <c r="Y33" s="489"/>
      <c r="Z33" s="76"/>
      <c r="AA33" s="76"/>
      <c r="AB33" s="76"/>
      <c r="AC33" s="76"/>
      <c r="AD33" s="76"/>
      <c r="AE33" s="289"/>
      <c r="AF33" s="41"/>
    </row>
    <row r="34" spans="1:32" ht="15.75" hidden="1" customHeight="1" x14ac:dyDescent="0.25">
      <c r="B34" s="74" t="s">
        <v>44</v>
      </c>
      <c r="C34" s="125" t="s">
        <v>12</v>
      </c>
      <c r="D34" s="125" t="s">
        <v>13</v>
      </c>
      <c r="E34" s="125" t="s">
        <v>102</v>
      </c>
      <c r="F34" s="402">
        <f t="shared" si="4"/>
        <v>0</v>
      </c>
      <c r="G34" s="537"/>
      <c r="H34" s="537"/>
      <c r="I34" s="494"/>
      <c r="J34" s="459"/>
      <c r="K34" s="510"/>
      <c r="L34" s="510"/>
      <c r="M34" s="459"/>
      <c r="N34" s="490"/>
      <c r="O34" s="585"/>
      <c r="P34" s="585"/>
      <c r="Q34" s="510"/>
      <c r="R34" s="510"/>
      <c r="S34" s="459"/>
      <c r="T34" s="537"/>
      <c r="U34" s="494"/>
      <c r="V34" s="459"/>
      <c r="W34" s="459"/>
      <c r="X34" s="459"/>
      <c r="Y34" s="459"/>
      <c r="Z34" s="50"/>
      <c r="AA34" s="50"/>
      <c r="AB34" s="50"/>
      <c r="AC34" s="50"/>
      <c r="AD34" s="50"/>
      <c r="AE34" s="296"/>
      <c r="AF34" s="42"/>
    </row>
    <row r="35" spans="1:32" s="58" customFormat="1" ht="15.75" hidden="1" customHeight="1" x14ac:dyDescent="0.25">
      <c r="B35" s="400"/>
      <c r="C35" s="412" t="s">
        <v>49</v>
      </c>
      <c r="D35" s="412"/>
      <c r="E35" s="412" t="s">
        <v>271</v>
      </c>
      <c r="F35" s="402">
        <f t="shared" si="4"/>
        <v>0</v>
      </c>
      <c r="G35" s="537"/>
      <c r="H35" s="537"/>
      <c r="I35" s="494"/>
      <c r="J35" s="459"/>
      <c r="K35" s="510"/>
      <c r="L35" s="510"/>
      <c r="M35" s="459"/>
      <c r="N35" s="490"/>
      <c r="O35" s="585"/>
      <c r="P35" s="585"/>
      <c r="Q35" s="510"/>
      <c r="R35" s="510"/>
      <c r="S35" s="459"/>
      <c r="T35" s="537"/>
      <c r="U35" s="494"/>
      <c r="V35" s="459"/>
      <c r="W35" s="459"/>
      <c r="X35" s="459"/>
      <c r="Y35" s="459"/>
      <c r="Z35" s="50"/>
      <c r="AA35" s="50"/>
      <c r="AB35" s="50"/>
      <c r="AC35" s="50"/>
      <c r="AD35" s="50"/>
      <c r="AE35" s="296"/>
      <c r="AF35" s="42"/>
    </row>
    <row r="36" spans="1:32" ht="15.75" hidden="1" customHeight="1" x14ac:dyDescent="0.25">
      <c r="B36" s="400"/>
      <c r="C36" s="412" t="s">
        <v>32</v>
      </c>
      <c r="D36" s="412" t="s">
        <v>13</v>
      </c>
      <c r="E36" s="412" t="s">
        <v>103</v>
      </c>
      <c r="F36" s="402">
        <f t="shared" si="4"/>
        <v>0</v>
      </c>
      <c r="G36" s="537"/>
      <c r="H36" s="537"/>
      <c r="I36" s="494"/>
      <c r="J36" s="459"/>
      <c r="K36" s="510"/>
      <c r="L36" s="510"/>
      <c r="M36" s="459"/>
      <c r="N36" s="490"/>
      <c r="O36" s="585"/>
      <c r="P36" s="585"/>
      <c r="Q36" s="510"/>
      <c r="R36" s="510"/>
      <c r="S36" s="459"/>
      <c r="T36" s="537"/>
      <c r="U36" s="494"/>
      <c r="V36" s="459"/>
      <c r="W36" s="459"/>
      <c r="X36" s="459"/>
      <c r="Y36" s="459"/>
      <c r="Z36" s="50"/>
      <c r="AA36" s="50"/>
      <c r="AB36" s="50"/>
      <c r="AC36" s="50"/>
      <c r="AD36" s="50"/>
      <c r="AE36" s="296"/>
      <c r="AF36" s="42"/>
    </row>
    <row r="37" spans="1:32" s="66" customFormat="1" ht="15.75" hidden="1" customHeight="1" x14ac:dyDescent="0.25">
      <c r="B37" s="74" t="s">
        <v>48</v>
      </c>
      <c r="C37" s="125" t="s">
        <v>12</v>
      </c>
      <c r="D37" s="125" t="s">
        <v>13</v>
      </c>
      <c r="E37" s="125" t="s">
        <v>14</v>
      </c>
      <c r="F37" s="404">
        <f>+F38+F45+F53</f>
        <v>0</v>
      </c>
      <c r="G37" s="580"/>
      <c r="H37" s="580"/>
      <c r="I37" s="581"/>
      <c r="J37" s="485"/>
      <c r="K37" s="582"/>
      <c r="L37" s="585"/>
      <c r="M37" s="579"/>
      <c r="N37" s="490"/>
      <c r="O37" s="585"/>
      <c r="P37" s="585"/>
      <c r="Q37" s="582"/>
      <c r="R37" s="578"/>
      <c r="S37" s="459"/>
      <c r="T37" s="537"/>
      <c r="U37" s="587"/>
      <c r="V37" s="579"/>
      <c r="W37" s="583"/>
      <c r="X37" s="579"/>
      <c r="Y37" s="579"/>
      <c r="Z37" s="454"/>
      <c r="AA37" s="454"/>
      <c r="AB37" s="454"/>
      <c r="AC37" s="454"/>
      <c r="AD37" s="454"/>
      <c r="AE37" s="404"/>
      <c r="AF37" s="393"/>
    </row>
    <row r="38" spans="1:32" ht="15.75" hidden="1" customHeight="1" x14ac:dyDescent="0.25">
      <c r="A38" s="1"/>
      <c r="B38" s="400"/>
      <c r="C38" s="412" t="s">
        <v>49</v>
      </c>
      <c r="D38" s="412"/>
      <c r="E38" s="412" t="s">
        <v>50</v>
      </c>
      <c r="F38" s="402">
        <f>F39+F42+F40+F41+F43+F44</f>
        <v>0</v>
      </c>
      <c r="G38" s="580"/>
      <c r="H38" s="580"/>
      <c r="I38" s="581"/>
      <c r="J38" s="583"/>
      <c r="K38" s="582"/>
      <c r="L38" s="585"/>
      <c r="M38" s="583"/>
      <c r="N38" s="490"/>
      <c r="O38" s="585"/>
      <c r="P38" s="585"/>
      <c r="Q38" s="582"/>
      <c r="R38" s="582"/>
      <c r="S38" s="459"/>
      <c r="T38" s="580"/>
      <c r="U38" s="581"/>
      <c r="V38" s="583"/>
      <c r="W38" s="583"/>
      <c r="X38" s="459"/>
      <c r="Y38" s="583"/>
      <c r="Z38" s="95"/>
      <c r="AA38" s="95"/>
      <c r="AB38" s="95"/>
      <c r="AC38" s="95"/>
      <c r="AD38" s="95"/>
      <c r="AE38" s="402"/>
      <c r="AF38" s="218"/>
    </row>
    <row r="39" spans="1:32" ht="15.75" hidden="1" customHeight="1" x14ac:dyDescent="0.25">
      <c r="A39" s="60"/>
      <c r="B39" s="400"/>
      <c r="C39" s="403"/>
      <c r="D39" s="413" t="s">
        <v>51</v>
      </c>
      <c r="E39" s="413" t="s">
        <v>104</v>
      </c>
      <c r="F39" s="402">
        <f t="shared" ref="F39:F44" si="5">SUM(G39:AL39)</f>
        <v>0</v>
      </c>
      <c r="G39" s="580"/>
      <c r="H39" s="580"/>
      <c r="I39" s="581"/>
      <c r="J39" s="583"/>
      <c r="K39" s="582"/>
      <c r="L39" s="582"/>
      <c r="M39" s="583"/>
      <c r="N39" s="587"/>
      <c r="O39" s="582"/>
      <c r="P39" s="582"/>
      <c r="Q39" s="582"/>
      <c r="R39" s="582"/>
      <c r="S39" s="583"/>
      <c r="T39" s="580"/>
      <c r="U39" s="581"/>
      <c r="V39" s="583"/>
      <c r="W39" s="583"/>
      <c r="X39" s="583"/>
      <c r="Y39" s="583"/>
      <c r="Z39" s="95"/>
      <c r="AA39" s="95"/>
      <c r="AB39" s="95"/>
      <c r="AC39" s="95"/>
      <c r="AD39" s="95"/>
      <c r="AE39" s="402"/>
      <c r="AF39" s="218"/>
    </row>
    <row r="40" spans="1:32" ht="15.75" hidden="1" customHeight="1" x14ac:dyDescent="0.25">
      <c r="A40" s="51"/>
      <c r="B40" s="400"/>
      <c r="C40" s="403"/>
      <c r="D40" s="414" t="s">
        <v>267</v>
      </c>
      <c r="E40" s="414" t="s">
        <v>269</v>
      </c>
      <c r="F40" s="402">
        <f t="shared" si="5"/>
        <v>0</v>
      </c>
      <c r="G40" s="580"/>
      <c r="H40" s="580"/>
      <c r="I40" s="581"/>
      <c r="J40" s="583"/>
      <c r="K40" s="582"/>
      <c r="L40" s="582"/>
      <c r="M40" s="583"/>
      <c r="N40" s="587"/>
      <c r="O40" s="582"/>
      <c r="P40" s="582"/>
      <c r="Q40" s="582"/>
      <c r="R40" s="582"/>
      <c r="S40" s="583"/>
      <c r="T40" s="580"/>
      <c r="U40" s="581"/>
      <c r="V40" s="583"/>
      <c r="W40" s="583"/>
      <c r="X40" s="583"/>
      <c r="Y40" s="583"/>
      <c r="Z40" s="95"/>
      <c r="AA40" s="95"/>
      <c r="AB40" s="95"/>
      <c r="AC40" s="95"/>
      <c r="AD40" s="95"/>
      <c r="AE40" s="402"/>
      <c r="AF40" s="218"/>
    </row>
    <row r="41" spans="1:32" ht="15.75" hidden="1" customHeight="1" x14ac:dyDescent="0.25">
      <c r="A41" s="51"/>
      <c r="B41" s="400"/>
      <c r="C41" s="403"/>
      <c r="D41" s="414" t="s">
        <v>137</v>
      </c>
      <c r="E41" s="414" t="s">
        <v>270</v>
      </c>
      <c r="F41" s="402">
        <f t="shared" si="5"/>
        <v>0</v>
      </c>
      <c r="G41" s="580"/>
      <c r="H41" s="580"/>
      <c r="I41" s="581"/>
      <c r="J41" s="583"/>
      <c r="K41" s="582"/>
      <c r="L41" s="582"/>
      <c r="M41" s="583"/>
      <c r="N41" s="581"/>
      <c r="O41" s="582"/>
      <c r="P41" s="582"/>
      <c r="Q41" s="582"/>
      <c r="R41" s="582"/>
      <c r="S41" s="583"/>
      <c r="T41" s="580"/>
      <c r="U41" s="581"/>
      <c r="V41" s="583"/>
      <c r="W41" s="583"/>
      <c r="X41" s="459"/>
      <c r="Y41" s="583"/>
      <c r="Z41" s="95"/>
      <c r="AA41" s="95"/>
      <c r="AB41" s="95"/>
      <c r="AC41" s="95"/>
      <c r="AD41" s="95"/>
      <c r="AE41" s="402"/>
      <c r="AF41" s="218"/>
    </row>
    <row r="42" spans="1:32" ht="15.75" hidden="1" customHeight="1" x14ac:dyDescent="0.25">
      <c r="A42" s="1"/>
      <c r="B42" s="400"/>
      <c r="C42" s="403"/>
      <c r="D42" s="412" t="s">
        <v>52</v>
      </c>
      <c r="E42" s="412" t="s">
        <v>53</v>
      </c>
      <c r="F42" s="402">
        <f t="shared" si="5"/>
        <v>0</v>
      </c>
      <c r="G42" s="580"/>
      <c r="H42" s="580"/>
      <c r="I42" s="581"/>
      <c r="J42" s="583"/>
      <c r="K42" s="582"/>
      <c r="L42" s="582"/>
      <c r="M42" s="583"/>
      <c r="N42" s="587"/>
      <c r="O42" s="582"/>
      <c r="P42" s="582"/>
      <c r="Q42" s="582"/>
      <c r="R42" s="582"/>
      <c r="S42" s="583"/>
      <c r="T42" s="580"/>
      <c r="U42" s="581"/>
      <c r="V42" s="583"/>
      <c r="W42" s="459"/>
      <c r="X42" s="583"/>
      <c r="Y42" s="583"/>
      <c r="Z42" s="95"/>
      <c r="AA42" s="95"/>
      <c r="AB42" s="95"/>
      <c r="AC42" s="95"/>
      <c r="AD42" s="95"/>
      <c r="AE42" s="402"/>
      <c r="AF42" s="218"/>
    </row>
    <row r="43" spans="1:32" s="159" customFormat="1" ht="15.75" hidden="1" customHeight="1" x14ac:dyDescent="0.25">
      <c r="A43" s="1"/>
      <c r="B43" s="400"/>
      <c r="C43" s="403"/>
      <c r="D43" s="149" t="s">
        <v>138</v>
      </c>
      <c r="E43" s="242" t="s">
        <v>288</v>
      </c>
      <c r="F43" s="402">
        <f t="shared" si="5"/>
        <v>0</v>
      </c>
      <c r="G43" s="580"/>
      <c r="H43" s="580"/>
      <c r="I43" s="581"/>
      <c r="J43" s="583"/>
      <c r="K43" s="582"/>
      <c r="L43" s="585"/>
      <c r="M43" s="583"/>
      <c r="N43" s="587"/>
      <c r="O43" s="582"/>
      <c r="P43" s="582"/>
      <c r="Q43" s="582"/>
      <c r="R43" s="582"/>
      <c r="S43" s="583"/>
      <c r="T43" s="580"/>
      <c r="U43" s="581"/>
      <c r="V43" s="583"/>
      <c r="W43" s="459"/>
      <c r="X43" s="583"/>
      <c r="Y43" s="583"/>
      <c r="Z43" s="95"/>
      <c r="AA43" s="95"/>
      <c r="AB43" s="95"/>
      <c r="AC43" s="95"/>
      <c r="AD43" s="95"/>
      <c r="AE43" s="402"/>
      <c r="AF43" s="218"/>
    </row>
    <row r="44" spans="1:32" s="159" customFormat="1" ht="15.75" hidden="1" customHeight="1" x14ac:dyDescent="0.25">
      <c r="A44" s="1"/>
      <c r="B44" s="400"/>
      <c r="C44" s="403"/>
      <c r="D44" s="149" t="s">
        <v>139</v>
      </c>
      <c r="E44" s="242" t="s">
        <v>289</v>
      </c>
      <c r="F44" s="402">
        <f t="shared" si="5"/>
        <v>0</v>
      </c>
      <c r="G44" s="580"/>
      <c r="H44" s="580"/>
      <c r="I44" s="581"/>
      <c r="J44" s="583"/>
      <c r="K44" s="582"/>
      <c r="L44" s="585"/>
      <c r="M44" s="583"/>
      <c r="N44" s="587"/>
      <c r="O44" s="582"/>
      <c r="P44" s="582"/>
      <c r="Q44" s="582"/>
      <c r="R44" s="582"/>
      <c r="S44" s="583"/>
      <c r="T44" s="580"/>
      <c r="U44" s="581"/>
      <c r="V44" s="583"/>
      <c r="W44" s="459"/>
      <c r="X44" s="583"/>
      <c r="Y44" s="583"/>
      <c r="Z44" s="95"/>
      <c r="AA44" s="95"/>
      <c r="AB44" s="95"/>
      <c r="AC44" s="95"/>
      <c r="AD44" s="95"/>
      <c r="AE44" s="402"/>
      <c r="AF44" s="218"/>
    </row>
    <row r="45" spans="1:32" ht="15.75" hidden="1" customHeight="1" x14ac:dyDescent="0.25">
      <c r="B45" s="400"/>
      <c r="C45" s="412" t="s">
        <v>32</v>
      </c>
      <c r="D45" s="412" t="s">
        <v>13</v>
      </c>
      <c r="E45" s="412" t="s">
        <v>54</v>
      </c>
      <c r="F45" s="402">
        <f>SUM(F46:F51)</f>
        <v>0</v>
      </c>
      <c r="G45" s="537"/>
      <c r="H45" s="537"/>
      <c r="I45" s="494"/>
      <c r="J45" s="485"/>
      <c r="K45" s="510"/>
      <c r="L45" s="510"/>
      <c r="M45" s="459"/>
      <c r="N45" s="494"/>
      <c r="O45" s="510"/>
      <c r="P45" s="510"/>
      <c r="Q45" s="510"/>
      <c r="R45" s="510"/>
      <c r="S45" s="459"/>
      <c r="T45" s="537"/>
      <c r="U45" s="494"/>
      <c r="V45" s="459"/>
      <c r="W45" s="459"/>
      <c r="X45" s="459"/>
      <c r="Y45" s="459"/>
      <c r="Z45" s="95"/>
      <c r="AA45" s="95"/>
      <c r="AB45" s="50"/>
      <c r="AC45" s="50"/>
      <c r="AD45" s="50"/>
      <c r="AE45" s="296"/>
      <c r="AF45" s="42"/>
    </row>
    <row r="46" spans="1:32" ht="15.75" hidden="1" customHeight="1" x14ac:dyDescent="0.25">
      <c r="A46" s="1"/>
      <c r="B46" s="400"/>
      <c r="C46" s="412"/>
      <c r="D46" s="412" t="s">
        <v>55</v>
      </c>
      <c r="E46" s="415" t="s">
        <v>56</v>
      </c>
      <c r="F46" s="402">
        <f t="shared" ref="F46:F52" si="6">SUM(G46:AL46)</f>
        <v>0</v>
      </c>
      <c r="G46" s="537"/>
      <c r="H46" s="537"/>
      <c r="I46" s="494"/>
      <c r="J46" s="459"/>
      <c r="K46" s="510"/>
      <c r="L46" s="510"/>
      <c r="M46" s="459"/>
      <c r="N46" s="494"/>
      <c r="O46" s="510"/>
      <c r="P46" s="510"/>
      <c r="Q46" s="510"/>
      <c r="R46" s="510"/>
      <c r="S46" s="459"/>
      <c r="T46" s="537"/>
      <c r="U46" s="494"/>
      <c r="V46" s="459"/>
      <c r="W46" s="459"/>
      <c r="X46" s="459"/>
      <c r="Y46" s="459"/>
      <c r="Z46" s="50"/>
      <c r="AA46" s="50"/>
      <c r="AB46" s="50"/>
      <c r="AC46" s="50"/>
      <c r="AD46" s="50"/>
      <c r="AE46" s="296"/>
      <c r="AF46" s="42"/>
    </row>
    <row r="47" spans="1:32" ht="15.75" hidden="1" customHeight="1" x14ac:dyDescent="0.25">
      <c r="B47" s="400"/>
      <c r="C47" s="412"/>
      <c r="D47" s="412" t="s">
        <v>57</v>
      </c>
      <c r="E47" s="412" t="s">
        <v>58</v>
      </c>
      <c r="F47" s="402">
        <f t="shared" si="6"/>
        <v>0</v>
      </c>
      <c r="G47" s="537"/>
      <c r="H47" s="537"/>
      <c r="I47" s="494"/>
      <c r="J47" s="485"/>
      <c r="K47" s="510"/>
      <c r="L47" s="510"/>
      <c r="M47" s="459"/>
      <c r="N47" s="494"/>
      <c r="O47" s="510"/>
      <c r="P47" s="510"/>
      <c r="Q47" s="510"/>
      <c r="R47" s="510"/>
      <c r="S47" s="459"/>
      <c r="T47" s="537"/>
      <c r="U47" s="494"/>
      <c r="V47" s="459"/>
      <c r="W47" s="459"/>
      <c r="X47" s="459"/>
      <c r="Y47" s="459"/>
      <c r="Z47" s="95"/>
      <c r="AA47" s="50"/>
      <c r="AB47" s="50"/>
      <c r="AC47" s="50"/>
      <c r="AD47" s="50"/>
      <c r="AE47" s="296"/>
      <c r="AF47" s="42"/>
    </row>
    <row r="48" spans="1:32" s="472" customFormat="1" ht="15.75" hidden="1" customHeight="1" x14ac:dyDescent="0.25">
      <c r="B48" s="400"/>
      <c r="C48" s="412"/>
      <c r="D48" s="149" t="s">
        <v>320</v>
      </c>
      <c r="E48" s="412" t="s">
        <v>321</v>
      </c>
      <c r="F48" s="402">
        <f t="shared" si="6"/>
        <v>0</v>
      </c>
      <c r="G48" s="537"/>
      <c r="H48" s="537"/>
      <c r="I48" s="494"/>
      <c r="J48" s="485"/>
      <c r="K48" s="510"/>
      <c r="L48" s="510"/>
      <c r="M48" s="459"/>
      <c r="N48" s="494"/>
      <c r="O48" s="510"/>
      <c r="P48" s="510"/>
      <c r="Q48" s="510"/>
      <c r="R48" s="510"/>
      <c r="S48" s="459"/>
      <c r="T48" s="537"/>
      <c r="U48" s="494"/>
      <c r="V48" s="459"/>
      <c r="W48" s="459"/>
      <c r="X48" s="459"/>
      <c r="Y48" s="459"/>
      <c r="Z48" s="95"/>
      <c r="AA48" s="50"/>
      <c r="AB48" s="50"/>
      <c r="AC48" s="50"/>
      <c r="AD48" s="50"/>
      <c r="AE48" s="296"/>
      <c r="AF48" s="42"/>
    </row>
    <row r="49" spans="1:32" s="180" customFormat="1" ht="15.75" hidden="1" customHeight="1" x14ac:dyDescent="0.25">
      <c r="A49" s="62"/>
      <c r="B49" s="400"/>
      <c r="C49" s="412"/>
      <c r="D49" s="149" t="s">
        <v>139</v>
      </c>
      <c r="E49" s="242" t="s">
        <v>289</v>
      </c>
      <c r="F49" s="402">
        <f t="shared" si="6"/>
        <v>0</v>
      </c>
      <c r="G49" s="537"/>
      <c r="H49" s="537"/>
      <c r="I49" s="494"/>
      <c r="J49" s="459"/>
      <c r="K49" s="510"/>
      <c r="L49" s="510"/>
      <c r="M49" s="459"/>
      <c r="N49" s="494"/>
      <c r="O49" s="510"/>
      <c r="P49" s="510"/>
      <c r="Q49" s="510"/>
      <c r="R49" s="510"/>
      <c r="S49" s="459"/>
      <c r="T49" s="537"/>
      <c r="U49" s="494"/>
      <c r="V49" s="459"/>
      <c r="W49" s="459"/>
      <c r="X49" s="459"/>
      <c r="Y49" s="459"/>
      <c r="Z49" s="95"/>
      <c r="AA49" s="50"/>
      <c r="AB49" s="50"/>
      <c r="AC49" s="50"/>
      <c r="AD49" s="50"/>
      <c r="AE49" s="296"/>
      <c r="AF49" s="42"/>
    </row>
    <row r="50" spans="1:32" ht="15.75" hidden="1" customHeight="1" x14ac:dyDescent="0.25">
      <c r="B50" s="400"/>
      <c r="C50" s="412"/>
      <c r="D50" s="412" t="s">
        <v>59</v>
      </c>
      <c r="E50" s="412" t="s">
        <v>60</v>
      </c>
      <c r="F50" s="402">
        <f t="shared" si="6"/>
        <v>0</v>
      </c>
      <c r="G50" s="537"/>
      <c r="H50" s="537"/>
      <c r="I50" s="494"/>
      <c r="J50" s="459"/>
      <c r="K50" s="510"/>
      <c r="L50" s="510"/>
      <c r="M50" s="459"/>
      <c r="N50" s="494"/>
      <c r="O50" s="510"/>
      <c r="P50" s="510"/>
      <c r="Q50" s="510"/>
      <c r="R50" s="510"/>
      <c r="S50" s="459"/>
      <c r="T50" s="537"/>
      <c r="U50" s="494"/>
      <c r="V50" s="459"/>
      <c r="W50" s="459"/>
      <c r="X50" s="459"/>
      <c r="Y50" s="459"/>
      <c r="Z50" s="50"/>
      <c r="AA50" s="50"/>
      <c r="AB50" s="50"/>
      <c r="AC50" s="50"/>
      <c r="AD50" s="50"/>
      <c r="AE50" s="296"/>
      <c r="AF50" s="42"/>
    </row>
    <row r="51" spans="1:32" s="270" customFormat="1" ht="15.75" hidden="1" customHeight="1" x14ac:dyDescent="0.25">
      <c r="B51" s="400"/>
      <c r="C51" s="412"/>
      <c r="D51" s="149" t="s">
        <v>297</v>
      </c>
      <c r="E51" s="416" t="s">
        <v>298</v>
      </c>
      <c r="F51" s="402">
        <f t="shared" si="6"/>
        <v>0</v>
      </c>
      <c r="G51" s="537"/>
      <c r="H51" s="537"/>
      <c r="I51" s="494"/>
      <c r="J51" s="459"/>
      <c r="K51" s="510"/>
      <c r="L51" s="510"/>
      <c r="M51" s="459"/>
      <c r="N51" s="494"/>
      <c r="O51" s="510"/>
      <c r="P51" s="510"/>
      <c r="Q51" s="510"/>
      <c r="R51" s="510"/>
      <c r="S51" s="459"/>
      <c r="T51" s="537"/>
      <c r="U51" s="494"/>
      <c r="V51" s="459"/>
      <c r="W51" s="459"/>
      <c r="X51" s="459"/>
      <c r="Y51" s="459"/>
      <c r="Z51" s="50"/>
      <c r="AA51" s="50"/>
      <c r="AB51" s="50"/>
      <c r="AC51" s="50"/>
      <c r="AD51" s="50"/>
      <c r="AE51" s="296"/>
      <c r="AF51" s="42"/>
    </row>
    <row r="52" spans="1:32" ht="15.75" hidden="1" customHeight="1" x14ac:dyDescent="0.25">
      <c r="B52" s="400"/>
      <c r="C52" s="412"/>
      <c r="D52" s="412" t="s">
        <v>61</v>
      </c>
      <c r="E52" s="412" t="s">
        <v>62</v>
      </c>
      <c r="F52" s="402">
        <f t="shared" si="6"/>
        <v>0</v>
      </c>
      <c r="G52" s="537"/>
      <c r="H52" s="537"/>
      <c r="I52" s="494"/>
      <c r="J52" s="459"/>
      <c r="K52" s="510"/>
      <c r="L52" s="510"/>
      <c r="M52" s="459"/>
      <c r="N52" s="493"/>
      <c r="O52" s="510"/>
      <c r="P52" s="510"/>
      <c r="Q52" s="510"/>
      <c r="R52" s="510"/>
      <c r="S52" s="459"/>
      <c r="T52" s="537"/>
      <c r="U52" s="494"/>
      <c r="V52" s="459"/>
      <c r="W52" s="459"/>
      <c r="X52" s="459"/>
      <c r="Y52" s="459"/>
      <c r="Z52" s="50"/>
      <c r="AA52" s="95"/>
      <c r="AB52" s="50"/>
      <c r="AC52" s="50"/>
      <c r="AD52" s="50"/>
      <c r="AE52" s="296"/>
      <c r="AF52" s="42"/>
    </row>
    <row r="53" spans="1:32" ht="15.75" hidden="1" customHeight="1" x14ac:dyDescent="0.25">
      <c r="B53" s="400"/>
      <c r="C53" s="412" t="s">
        <v>63</v>
      </c>
      <c r="D53" s="412" t="s">
        <v>13</v>
      </c>
      <c r="E53" s="412" t="s">
        <v>64</v>
      </c>
      <c r="F53" s="402">
        <f>+F54+F55+F56+F57+F58</f>
        <v>0</v>
      </c>
      <c r="G53" s="580"/>
      <c r="H53" s="580"/>
      <c r="I53" s="581"/>
      <c r="J53" s="583"/>
      <c r="K53" s="582"/>
      <c r="L53" s="582"/>
      <c r="M53" s="583"/>
      <c r="N53" s="581"/>
      <c r="O53" s="582"/>
      <c r="P53" s="582"/>
      <c r="Q53" s="582"/>
      <c r="R53" s="582"/>
      <c r="S53" s="583"/>
      <c r="T53" s="580"/>
      <c r="U53" s="581"/>
      <c r="V53" s="583"/>
      <c r="W53" s="583"/>
      <c r="X53" s="583"/>
      <c r="Y53" s="583"/>
      <c r="Z53" s="95"/>
      <c r="AA53" s="95"/>
      <c r="AB53" s="95"/>
      <c r="AC53" s="95"/>
      <c r="AD53" s="95"/>
      <c r="AE53" s="402"/>
      <c r="AF53" s="218"/>
    </row>
    <row r="54" spans="1:32" ht="15.75" hidden="1" customHeight="1" x14ac:dyDescent="0.25">
      <c r="A54" s="1"/>
      <c r="B54" s="400"/>
      <c r="C54" s="412"/>
      <c r="D54" s="412" t="s">
        <v>65</v>
      </c>
      <c r="E54" s="415" t="s">
        <v>66</v>
      </c>
      <c r="F54" s="402">
        <f t="shared" ref="F54:F67" si="7">SUM(G54:AL54)</f>
        <v>0</v>
      </c>
      <c r="G54" s="580"/>
      <c r="H54" s="580"/>
      <c r="I54" s="581"/>
      <c r="J54" s="583"/>
      <c r="K54" s="582"/>
      <c r="L54" s="582"/>
      <c r="M54" s="583"/>
      <c r="N54" s="581"/>
      <c r="O54" s="582"/>
      <c r="P54" s="582"/>
      <c r="Q54" s="582"/>
      <c r="R54" s="582"/>
      <c r="S54" s="583"/>
      <c r="T54" s="580"/>
      <c r="U54" s="581"/>
      <c r="V54" s="583"/>
      <c r="W54" s="583"/>
      <c r="X54" s="583"/>
      <c r="Y54" s="583"/>
      <c r="Z54" s="95"/>
      <c r="AA54" s="95"/>
      <c r="AB54" s="95"/>
      <c r="AC54" s="95"/>
      <c r="AD54" s="95"/>
      <c r="AE54" s="402"/>
      <c r="AF54" s="218"/>
    </row>
    <row r="55" spans="1:32" ht="15.75" hidden="1" customHeight="1" x14ac:dyDescent="0.25">
      <c r="B55" s="400"/>
      <c r="C55" s="412"/>
      <c r="D55" s="412" t="s">
        <v>91</v>
      </c>
      <c r="E55" s="412" t="s">
        <v>105</v>
      </c>
      <c r="F55" s="402">
        <f t="shared" si="7"/>
        <v>0</v>
      </c>
      <c r="G55" s="537"/>
      <c r="H55" s="537"/>
      <c r="I55" s="494"/>
      <c r="J55" s="459"/>
      <c r="K55" s="524"/>
      <c r="L55" s="510"/>
      <c r="M55" s="459"/>
      <c r="N55" s="494"/>
      <c r="O55" s="510"/>
      <c r="P55" s="510"/>
      <c r="Q55" s="524"/>
      <c r="R55" s="524"/>
      <c r="S55" s="497"/>
      <c r="T55" s="535"/>
      <c r="U55" s="523"/>
      <c r="V55" s="497"/>
      <c r="W55" s="538"/>
      <c r="X55" s="583"/>
      <c r="Y55" s="497"/>
      <c r="Z55" s="49"/>
      <c r="AA55" s="49"/>
      <c r="AB55" s="517"/>
      <c r="AC55" s="517"/>
      <c r="AD55" s="517"/>
      <c r="AE55" s="520"/>
      <c r="AF55" s="513"/>
    </row>
    <row r="56" spans="1:32" ht="15.75" hidden="1" customHeight="1" x14ac:dyDescent="0.25">
      <c r="A56" s="1"/>
      <c r="B56" s="400"/>
      <c r="C56" s="412"/>
      <c r="D56" s="412" t="s">
        <v>67</v>
      </c>
      <c r="E56" s="412" t="s">
        <v>106</v>
      </c>
      <c r="F56" s="402">
        <f t="shared" si="7"/>
        <v>0</v>
      </c>
      <c r="G56" s="537"/>
      <c r="H56" s="537"/>
      <c r="I56" s="494"/>
      <c r="J56" s="459"/>
      <c r="K56" s="524"/>
      <c r="L56" s="510"/>
      <c r="M56" s="459"/>
      <c r="N56" s="494"/>
      <c r="O56" s="510"/>
      <c r="P56" s="510"/>
      <c r="Q56" s="524"/>
      <c r="R56" s="524"/>
      <c r="S56" s="497"/>
      <c r="T56" s="537"/>
      <c r="U56" s="523"/>
      <c r="V56" s="583"/>
      <c r="W56" s="497"/>
      <c r="X56" s="497"/>
      <c r="Y56" s="497"/>
      <c r="Z56" s="49"/>
      <c r="AA56" s="49"/>
      <c r="AB56" s="50"/>
      <c r="AC56" s="50"/>
      <c r="AD56" s="50"/>
      <c r="AE56" s="296"/>
      <c r="AF56" s="42"/>
    </row>
    <row r="57" spans="1:32" ht="15.75" hidden="1" customHeight="1" x14ac:dyDescent="0.25">
      <c r="A57" s="1"/>
      <c r="B57" s="400"/>
      <c r="C57" s="412"/>
      <c r="D57" s="412" t="s">
        <v>68</v>
      </c>
      <c r="E57" s="412" t="s">
        <v>69</v>
      </c>
      <c r="F57" s="402">
        <f t="shared" si="7"/>
        <v>0</v>
      </c>
      <c r="G57" s="537"/>
      <c r="H57" s="537"/>
      <c r="I57" s="494"/>
      <c r="J57" s="459"/>
      <c r="K57" s="524"/>
      <c r="L57" s="510"/>
      <c r="M57" s="459"/>
      <c r="N57" s="494"/>
      <c r="O57" s="510"/>
      <c r="P57" s="510"/>
      <c r="Q57" s="524"/>
      <c r="R57" s="524"/>
      <c r="S57" s="497"/>
      <c r="T57" s="537"/>
      <c r="U57" s="523"/>
      <c r="V57" s="497"/>
      <c r="W57" s="497"/>
      <c r="X57" s="497"/>
      <c r="Y57" s="497"/>
      <c r="Z57" s="49"/>
      <c r="AA57" s="49"/>
      <c r="AB57" s="50"/>
      <c r="AC57" s="50"/>
      <c r="AD57" s="50"/>
      <c r="AE57" s="296"/>
      <c r="AF57" s="42"/>
    </row>
    <row r="58" spans="1:32" s="449" customFormat="1" ht="15.75" hidden="1" customHeight="1" x14ac:dyDescent="0.25">
      <c r="A58" s="1"/>
      <c r="B58" s="400"/>
      <c r="C58" s="412"/>
      <c r="D58" s="412" t="s">
        <v>318</v>
      </c>
      <c r="E58" s="412" t="s">
        <v>319</v>
      </c>
      <c r="F58" s="402">
        <f t="shared" si="7"/>
        <v>0</v>
      </c>
      <c r="G58" s="537"/>
      <c r="H58" s="537"/>
      <c r="I58" s="494"/>
      <c r="J58" s="459"/>
      <c r="K58" s="524"/>
      <c r="L58" s="510"/>
      <c r="M58" s="459"/>
      <c r="N58" s="494"/>
      <c r="O58" s="510"/>
      <c r="P58" s="510"/>
      <c r="Q58" s="524"/>
      <c r="R58" s="524"/>
      <c r="S58" s="497"/>
      <c r="T58" s="537"/>
      <c r="U58" s="523"/>
      <c r="V58" s="497"/>
      <c r="W58" s="497"/>
      <c r="X58" s="497"/>
      <c r="Y58" s="497"/>
      <c r="Z58" s="49"/>
      <c r="AA58" s="49"/>
      <c r="AB58" s="50"/>
      <c r="AC58" s="50"/>
      <c r="AD58" s="50"/>
      <c r="AE58" s="296"/>
      <c r="AF58" s="42"/>
    </row>
    <row r="59" spans="1:32" s="69" customFormat="1" ht="15.75" hidden="1" customHeight="1" x14ac:dyDescent="0.25">
      <c r="A59" s="1"/>
      <c r="B59" s="74" t="s">
        <v>156</v>
      </c>
      <c r="C59" s="125"/>
      <c r="D59" s="125"/>
      <c r="E59" s="130" t="s">
        <v>274</v>
      </c>
      <c r="F59" s="402">
        <f>+F60</f>
        <v>0</v>
      </c>
      <c r="G59" s="537"/>
      <c r="H59" s="537"/>
      <c r="I59" s="494"/>
      <c r="J59" s="459"/>
      <c r="K59" s="524"/>
      <c r="L59" s="510"/>
      <c r="M59" s="459"/>
      <c r="N59" s="494"/>
      <c r="O59" s="510"/>
      <c r="P59" s="510"/>
      <c r="Q59" s="524"/>
      <c r="R59" s="524"/>
      <c r="S59" s="497"/>
      <c r="T59" s="537"/>
      <c r="U59" s="523"/>
      <c r="V59" s="538"/>
      <c r="W59" s="497"/>
      <c r="X59" s="497"/>
      <c r="Y59" s="497"/>
      <c r="Z59" s="49"/>
      <c r="AA59" s="49"/>
      <c r="AB59" s="50"/>
      <c r="AC59" s="50"/>
      <c r="AD59" s="50"/>
      <c r="AE59" s="296"/>
      <c r="AF59" s="42"/>
    </row>
    <row r="60" spans="1:32" s="69" customFormat="1" ht="15.75" hidden="1" customHeight="1" x14ac:dyDescent="0.25">
      <c r="A60" s="1"/>
      <c r="B60" s="400"/>
      <c r="C60" s="412" t="s">
        <v>109</v>
      </c>
      <c r="D60" s="412"/>
      <c r="E60" s="242" t="s">
        <v>273</v>
      </c>
      <c r="F60" s="402">
        <f t="shared" si="7"/>
        <v>0</v>
      </c>
      <c r="G60" s="537"/>
      <c r="H60" s="537"/>
      <c r="I60" s="494"/>
      <c r="J60" s="459"/>
      <c r="K60" s="524"/>
      <c r="L60" s="510"/>
      <c r="M60" s="459"/>
      <c r="N60" s="493"/>
      <c r="O60" s="510"/>
      <c r="P60" s="510"/>
      <c r="Q60" s="524"/>
      <c r="R60" s="524"/>
      <c r="S60" s="497"/>
      <c r="T60" s="537"/>
      <c r="U60" s="523"/>
      <c r="V60" s="538"/>
      <c r="W60" s="497"/>
      <c r="X60" s="497"/>
      <c r="Y60" s="497"/>
      <c r="Z60" s="49"/>
      <c r="AA60" s="49"/>
      <c r="AB60" s="50"/>
      <c r="AC60" s="50"/>
      <c r="AD60" s="50"/>
      <c r="AE60" s="296"/>
      <c r="AF60" s="42"/>
    </row>
    <row r="61" spans="1:32" s="66" customFormat="1" ht="15.75" hidden="1" customHeight="1" x14ac:dyDescent="0.25">
      <c r="B61" s="74" t="s">
        <v>70</v>
      </c>
      <c r="C61" s="125" t="s">
        <v>12</v>
      </c>
      <c r="D61" s="125" t="s">
        <v>13</v>
      </c>
      <c r="E61" s="125" t="s">
        <v>71</v>
      </c>
      <c r="F61" s="404">
        <f t="shared" si="7"/>
        <v>0</v>
      </c>
      <c r="G61" s="580"/>
      <c r="H61" s="580"/>
      <c r="I61" s="581"/>
      <c r="J61" s="583"/>
      <c r="K61" s="578"/>
      <c r="L61" s="578"/>
      <c r="M61" s="579"/>
      <c r="N61" s="587"/>
      <c r="O61" s="578"/>
      <c r="P61" s="578"/>
      <c r="Q61" s="578"/>
      <c r="R61" s="578"/>
      <c r="S61" s="579"/>
      <c r="T61" s="596"/>
      <c r="U61" s="587"/>
      <c r="V61" s="579"/>
      <c r="W61" s="487"/>
      <c r="X61" s="597"/>
      <c r="Y61" s="489"/>
      <c r="Z61" s="454"/>
      <c r="AA61" s="454"/>
      <c r="AB61" s="454"/>
      <c r="AC61" s="454"/>
      <c r="AD61" s="454"/>
      <c r="AE61" s="404"/>
      <c r="AF61" s="393"/>
    </row>
    <row r="62" spans="1:32" ht="15.75" hidden="1" customHeight="1" x14ac:dyDescent="0.25">
      <c r="B62" s="400"/>
      <c r="C62" s="412" t="s">
        <v>32</v>
      </c>
      <c r="D62" s="412" t="s">
        <v>13</v>
      </c>
      <c r="E62" s="412" t="s">
        <v>35</v>
      </c>
      <c r="F62" s="402">
        <f t="shared" si="7"/>
        <v>0</v>
      </c>
      <c r="G62" s="537"/>
      <c r="H62" s="537"/>
      <c r="I62" s="494"/>
      <c r="J62" s="459"/>
      <c r="K62" s="510"/>
      <c r="L62" s="510"/>
      <c r="M62" s="459"/>
      <c r="N62" s="494"/>
      <c r="O62" s="510"/>
      <c r="P62" s="510"/>
      <c r="Q62" s="524"/>
      <c r="R62" s="524"/>
      <c r="S62" s="497"/>
      <c r="T62" s="535"/>
      <c r="U62" s="523"/>
      <c r="V62" s="497"/>
      <c r="W62" s="497"/>
      <c r="X62" s="539"/>
      <c r="Y62" s="489"/>
      <c r="Z62" s="49"/>
      <c r="AA62" s="49"/>
      <c r="AB62" s="49"/>
      <c r="AC62" s="49"/>
      <c r="AD62" s="49"/>
      <c r="AE62" s="403"/>
      <c r="AF62" s="457"/>
    </row>
    <row r="63" spans="1:32" ht="15.75" hidden="1" customHeight="1" x14ac:dyDescent="0.25">
      <c r="B63" s="400"/>
      <c r="C63" s="412" t="s">
        <v>72</v>
      </c>
      <c r="D63" s="412" t="s">
        <v>13</v>
      </c>
      <c r="E63" s="412" t="s">
        <v>73</v>
      </c>
      <c r="F63" s="402">
        <f t="shared" si="7"/>
        <v>0</v>
      </c>
      <c r="G63" s="537"/>
      <c r="H63" s="537"/>
      <c r="I63" s="494"/>
      <c r="J63" s="459"/>
      <c r="K63" s="510"/>
      <c r="L63" s="510"/>
      <c r="M63" s="459"/>
      <c r="N63" s="494"/>
      <c r="O63" s="510"/>
      <c r="P63" s="510"/>
      <c r="Q63" s="510"/>
      <c r="R63" s="510"/>
      <c r="S63" s="459"/>
      <c r="T63" s="537"/>
      <c r="U63" s="494"/>
      <c r="V63" s="459"/>
      <c r="W63" s="459"/>
      <c r="X63" s="459"/>
      <c r="Y63" s="459"/>
      <c r="Z63" s="50"/>
      <c r="AA63" s="50"/>
      <c r="AB63" s="50"/>
      <c r="AC63" s="50"/>
      <c r="AD63" s="50"/>
      <c r="AE63" s="296"/>
      <c r="AF63" s="42"/>
    </row>
    <row r="64" spans="1:32" ht="15.75" hidden="1" customHeight="1" x14ac:dyDescent="0.25">
      <c r="B64" s="400"/>
      <c r="C64" s="412" t="s">
        <v>74</v>
      </c>
      <c r="D64" s="412" t="s">
        <v>13</v>
      </c>
      <c r="E64" s="412" t="s">
        <v>75</v>
      </c>
      <c r="F64" s="402">
        <f t="shared" si="7"/>
        <v>0</v>
      </c>
      <c r="G64" s="537"/>
      <c r="H64" s="537"/>
      <c r="I64" s="494"/>
      <c r="J64" s="459"/>
      <c r="K64" s="510"/>
      <c r="L64" s="510"/>
      <c r="M64" s="459"/>
      <c r="N64" s="494"/>
      <c r="O64" s="510"/>
      <c r="P64" s="510"/>
      <c r="Q64" s="510"/>
      <c r="R64" s="510"/>
      <c r="S64" s="459"/>
      <c r="T64" s="537"/>
      <c r="U64" s="494"/>
      <c r="V64" s="459"/>
      <c r="W64" s="459"/>
      <c r="X64" s="459"/>
      <c r="Y64" s="459"/>
      <c r="Z64" s="50"/>
      <c r="AA64" s="50"/>
      <c r="AB64" s="50"/>
      <c r="AC64" s="50"/>
      <c r="AD64" s="50"/>
      <c r="AE64" s="296"/>
      <c r="AF64" s="42"/>
    </row>
    <row r="65" spans="2:32" ht="15.75" hidden="1" customHeight="1" x14ac:dyDescent="0.25">
      <c r="B65" s="400"/>
      <c r="C65" s="412" t="s">
        <v>19</v>
      </c>
      <c r="D65" s="412" t="s">
        <v>13</v>
      </c>
      <c r="E65" s="412" t="s">
        <v>76</v>
      </c>
      <c r="F65" s="402">
        <f t="shared" si="7"/>
        <v>0</v>
      </c>
      <c r="G65" s="537"/>
      <c r="H65" s="537"/>
      <c r="I65" s="494"/>
      <c r="J65" s="459"/>
      <c r="K65" s="510"/>
      <c r="L65" s="510"/>
      <c r="M65" s="459"/>
      <c r="N65" s="494"/>
      <c r="O65" s="510"/>
      <c r="P65" s="510"/>
      <c r="Q65" s="510"/>
      <c r="R65" s="510"/>
      <c r="S65" s="459"/>
      <c r="T65" s="537"/>
      <c r="U65" s="494"/>
      <c r="V65" s="459"/>
      <c r="W65" s="459"/>
      <c r="X65" s="459"/>
      <c r="Y65" s="459"/>
      <c r="Z65" s="50"/>
      <c r="AA65" s="50"/>
      <c r="AB65" s="50"/>
      <c r="AC65" s="50"/>
      <c r="AD65" s="50"/>
      <c r="AE65" s="296"/>
      <c r="AF65" s="42"/>
    </row>
    <row r="66" spans="2:32" ht="15.75" hidden="1" customHeight="1" x14ac:dyDescent="0.25">
      <c r="B66" s="400"/>
      <c r="C66" s="412" t="s">
        <v>63</v>
      </c>
      <c r="D66" s="412" t="s">
        <v>13</v>
      </c>
      <c r="E66" s="412" t="s">
        <v>77</v>
      </c>
      <c r="F66" s="402">
        <f t="shared" si="7"/>
        <v>0</v>
      </c>
      <c r="G66" s="537"/>
      <c r="H66" s="537"/>
      <c r="I66" s="494"/>
      <c r="J66" s="459"/>
      <c r="K66" s="510"/>
      <c r="L66" s="510"/>
      <c r="M66" s="459"/>
      <c r="N66" s="494"/>
      <c r="O66" s="510"/>
      <c r="P66" s="510"/>
      <c r="Q66" s="510"/>
      <c r="R66" s="510"/>
      <c r="S66" s="459"/>
      <c r="T66" s="537"/>
      <c r="U66" s="494"/>
      <c r="V66" s="459"/>
      <c r="W66" s="459"/>
      <c r="X66" s="459"/>
      <c r="Y66" s="459"/>
      <c r="Z66" s="50"/>
      <c r="AA66" s="50"/>
      <c r="AB66" s="50"/>
      <c r="AC66" s="50"/>
      <c r="AD66" s="50"/>
      <c r="AE66" s="296"/>
      <c r="AF66" s="42"/>
    </row>
    <row r="67" spans="2:32" s="66" customFormat="1" ht="15.75" customHeight="1" x14ac:dyDescent="0.25">
      <c r="B67" s="74" t="s">
        <v>78</v>
      </c>
      <c r="C67" s="125" t="s">
        <v>12</v>
      </c>
      <c r="D67" s="125" t="s">
        <v>13</v>
      </c>
      <c r="E67" s="125" t="s">
        <v>79</v>
      </c>
      <c r="F67" s="404">
        <f t="shared" si="7"/>
        <v>457636</v>
      </c>
      <c r="G67" s="537">
        <v>457636</v>
      </c>
      <c r="H67" s="537"/>
      <c r="I67" s="494"/>
      <c r="J67" s="459"/>
      <c r="K67" s="577"/>
      <c r="L67" s="577"/>
      <c r="M67" s="487"/>
      <c r="N67" s="493"/>
      <c r="O67" s="577"/>
      <c r="P67" s="577"/>
      <c r="Q67" s="577"/>
      <c r="R67" s="577"/>
      <c r="S67" s="487"/>
      <c r="T67" s="586"/>
      <c r="U67" s="493"/>
      <c r="V67" s="487"/>
      <c r="W67" s="487"/>
      <c r="X67" s="487"/>
      <c r="Y67" s="487"/>
      <c r="Z67" s="76"/>
      <c r="AA67" s="76"/>
      <c r="AB67" s="76"/>
      <c r="AC67" s="76"/>
      <c r="AD67" s="76"/>
      <c r="AE67" s="289"/>
      <c r="AF67" s="41"/>
    </row>
    <row r="68" spans="2:32" ht="15.75" hidden="1" customHeight="1" x14ac:dyDescent="0.25">
      <c r="B68" s="400"/>
      <c r="C68" s="412" t="s">
        <v>80</v>
      </c>
      <c r="D68" s="412" t="s">
        <v>13</v>
      </c>
      <c r="E68" s="412" t="s">
        <v>81</v>
      </c>
      <c r="F68" s="402">
        <f>SUM(G68:AB68)</f>
        <v>0</v>
      </c>
      <c r="G68" s="537"/>
      <c r="H68" s="537"/>
      <c r="I68" s="494"/>
      <c r="J68" s="459"/>
      <c r="K68" s="510"/>
      <c r="L68" s="510"/>
      <c r="M68" s="459"/>
      <c r="N68" s="494"/>
      <c r="O68" s="510"/>
      <c r="P68" s="510"/>
      <c r="Q68" s="510"/>
      <c r="R68" s="510"/>
      <c r="S68" s="459"/>
      <c r="T68" s="586"/>
      <c r="U68" s="494"/>
      <c r="V68" s="459"/>
      <c r="W68" s="459"/>
      <c r="X68" s="459"/>
      <c r="Y68" s="459"/>
      <c r="Z68" s="50"/>
      <c r="AA68" s="50"/>
      <c r="AB68" s="50"/>
      <c r="AC68" s="50"/>
      <c r="AD68" s="50"/>
      <c r="AE68" s="296"/>
      <c r="AF68" s="42"/>
    </row>
    <row r="69" spans="2:32" ht="15.75" hidden="1" customHeight="1" x14ac:dyDescent="0.25">
      <c r="B69" s="400"/>
      <c r="C69" s="412" t="s">
        <v>72</v>
      </c>
      <c r="D69" s="412" t="s">
        <v>13</v>
      </c>
      <c r="E69" s="412" t="s">
        <v>82</v>
      </c>
      <c r="F69" s="402">
        <f t="shared" ref="F69:F70" si="8">SUM(G69:AL69)</f>
        <v>0</v>
      </c>
      <c r="G69" s="537"/>
      <c r="H69" s="537"/>
      <c r="I69" s="494"/>
      <c r="J69" s="459"/>
      <c r="K69" s="510"/>
      <c r="L69" s="510"/>
      <c r="M69" s="459"/>
      <c r="N69" s="494"/>
      <c r="O69" s="510"/>
      <c r="P69" s="510"/>
      <c r="Q69" s="510"/>
      <c r="R69" s="510"/>
      <c r="S69" s="459"/>
      <c r="T69" s="586"/>
      <c r="U69" s="494"/>
      <c r="V69" s="459"/>
      <c r="W69" s="459"/>
      <c r="X69" s="459"/>
      <c r="Y69" s="459"/>
      <c r="Z69" s="50"/>
      <c r="AA69" s="50"/>
      <c r="AB69" s="50"/>
      <c r="AC69" s="50"/>
      <c r="AD69" s="50"/>
      <c r="AE69" s="296"/>
      <c r="AF69" s="42"/>
    </row>
    <row r="70" spans="2:32" ht="15.75" hidden="1" customHeight="1" x14ac:dyDescent="0.25">
      <c r="B70" s="400"/>
      <c r="C70" s="412" t="s">
        <v>19</v>
      </c>
      <c r="D70" s="412" t="s">
        <v>13</v>
      </c>
      <c r="E70" s="412" t="s">
        <v>83</v>
      </c>
      <c r="F70" s="402">
        <f t="shared" si="8"/>
        <v>0</v>
      </c>
      <c r="G70" s="537"/>
      <c r="H70" s="537"/>
      <c r="I70" s="494"/>
      <c r="J70" s="459"/>
      <c r="K70" s="510"/>
      <c r="L70" s="510"/>
      <c r="M70" s="459"/>
      <c r="N70" s="494"/>
      <c r="O70" s="510"/>
      <c r="P70" s="510"/>
      <c r="Q70" s="510"/>
      <c r="R70" s="510"/>
      <c r="S70" s="459"/>
      <c r="T70" s="586"/>
      <c r="U70" s="494"/>
      <c r="V70" s="459"/>
      <c r="W70" s="459"/>
      <c r="X70" s="459"/>
      <c r="Y70" s="459"/>
      <c r="Z70" s="50"/>
      <c r="AA70" s="50"/>
      <c r="AB70" s="50"/>
      <c r="AC70" s="50"/>
      <c r="AD70" s="50"/>
      <c r="AE70" s="296"/>
      <c r="AF70" s="42"/>
    </row>
    <row r="71" spans="2:32" s="275" customFormat="1" ht="15.75" customHeight="1" thickBot="1" x14ac:dyDescent="0.3">
      <c r="B71" s="400"/>
      <c r="C71" s="412" t="s">
        <v>63</v>
      </c>
      <c r="D71" s="412" t="s">
        <v>13</v>
      </c>
      <c r="E71" s="412" t="s">
        <v>84</v>
      </c>
      <c r="F71" s="402">
        <f>SUM(G71:AL71)</f>
        <v>457636</v>
      </c>
      <c r="G71" s="537">
        <v>457636</v>
      </c>
      <c r="H71" s="537"/>
      <c r="I71" s="494"/>
      <c r="J71" s="459"/>
      <c r="K71" s="510"/>
      <c r="L71" s="510"/>
      <c r="M71" s="459"/>
      <c r="N71" s="494"/>
      <c r="O71" s="510"/>
      <c r="P71" s="510"/>
      <c r="Q71" s="510"/>
      <c r="R71" s="510"/>
      <c r="S71" s="459"/>
      <c r="T71" s="537"/>
      <c r="U71" s="494"/>
      <c r="V71" s="459"/>
      <c r="W71" s="459"/>
      <c r="X71" s="459"/>
      <c r="Y71" s="459"/>
      <c r="Z71" s="50"/>
      <c r="AA71" s="50"/>
      <c r="AB71" s="50"/>
      <c r="AC71" s="50"/>
      <c r="AD71" s="50"/>
      <c r="AE71" s="296"/>
      <c r="AF71" s="394"/>
    </row>
    <row r="72" spans="2:32" ht="15.75" customHeight="1" thickBot="1" x14ac:dyDescent="0.3">
      <c r="B72" s="397" t="s">
        <v>122</v>
      </c>
      <c r="C72" s="398"/>
      <c r="D72" s="398"/>
      <c r="E72" s="398" t="s">
        <v>129</v>
      </c>
      <c r="F72" s="408">
        <f>SUM(G72:AL72)</f>
        <v>0</v>
      </c>
      <c r="G72" s="598"/>
      <c r="H72" s="598"/>
      <c r="I72" s="599"/>
      <c r="J72" s="501"/>
      <c r="K72" s="540"/>
      <c r="L72" s="540"/>
      <c r="M72" s="501"/>
      <c r="N72" s="600"/>
      <c r="O72" s="540"/>
      <c r="P72" s="540"/>
      <c r="Q72" s="540"/>
      <c r="R72" s="540"/>
      <c r="S72" s="501"/>
      <c r="T72" s="598"/>
      <c r="U72" s="600"/>
      <c r="V72" s="501"/>
      <c r="W72" s="501"/>
      <c r="X72" s="601"/>
      <c r="Y72" s="501"/>
      <c r="Z72" s="456"/>
      <c r="AA72" s="456"/>
      <c r="AB72" s="456"/>
      <c r="AC72" s="456"/>
      <c r="AD72" s="456"/>
      <c r="AE72" s="521"/>
      <c r="AF72" s="394"/>
    </row>
    <row r="73" spans="2:32" ht="15.75" customHeight="1" x14ac:dyDescent="0.25">
      <c r="F73" s="1"/>
      <c r="N73" s="1"/>
      <c r="P73" s="1"/>
      <c r="S73" s="602"/>
      <c r="T73" s="603"/>
      <c r="U73" s="603"/>
      <c r="V73" s="603"/>
      <c r="W73" s="603"/>
      <c r="X73" s="603"/>
      <c r="Y73" s="603"/>
      <c r="Z73" s="1"/>
      <c r="AA73" s="1"/>
    </row>
    <row r="74" spans="2:32" ht="15.75" customHeight="1" x14ac:dyDescent="0.25">
      <c r="D74" s="446"/>
      <c r="E74" s="445"/>
      <c r="F74" s="1"/>
      <c r="N74" s="1"/>
      <c r="P74" s="1"/>
      <c r="S74" s="602"/>
      <c r="T74" s="603"/>
      <c r="U74" s="603"/>
      <c r="V74" s="603"/>
      <c r="W74" s="603"/>
      <c r="X74" s="603"/>
      <c r="Y74" s="603"/>
      <c r="Z74" s="1"/>
      <c r="AA74" s="1"/>
    </row>
    <row r="75" spans="2:32" ht="15.75" customHeight="1" x14ac:dyDescent="0.25">
      <c r="E75" s="445"/>
      <c r="F75" s="1"/>
      <c r="N75" s="1"/>
      <c r="P75" s="1"/>
      <c r="S75" s="602"/>
      <c r="T75" s="603"/>
      <c r="U75" s="603"/>
      <c r="V75" s="603"/>
      <c r="W75" s="603"/>
      <c r="X75" s="603"/>
      <c r="Y75" s="603"/>
      <c r="Z75" s="1"/>
      <c r="AA75" s="1"/>
    </row>
    <row r="76" spans="2:32" ht="15.75" customHeight="1" x14ac:dyDescent="0.25">
      <c r="E76" s="445"/>
      <c r="F76" s="1"/>
      <c r="N76" s="1"/>
      <c r="P76" s="1"/>
      <c r="S76" s="602"/>
      <c r="T76" s="603"/>
      <c r="U76" s="603"/>
      <c r="V76" s="603"/>
      <c r="W76" s="603"/>
      <c r="X76" s="603"/>
      <c r="Y76" s="603"/>
      <c r="Z76" s="1"/>
      <c r="AA76" s="1"/>
    </row>
    <row r="77" spans="2:32" ht="15.75" customHeight="1" x14ac:dyDescent="0.25">
      <c r="D77" s="450"/>
      <c r="E77" s="452"/>
      <c r="F77" s="1"/>
      <c r="N77" s="1"/>
      <c r="P77" s="1"/>
      <c r="S77" s="602"/>
      <c r="T77" s="603"/>
      <c r="U77" s="603"/>
      <c r="V77" s="603"/>
      <c r="W77" s="603"/>
      <c r="X77" s="603"/>
      <c r="Y77" s="603"/>
      <c r="Z77" s="1"/>
      <c r="AA77" s="1"/>
    </row>
    <row r="78" spans="2:32" ht="15.75" customHeight="1" x14ac:dyDescent="0.25">
      <c r="F78" s="1"/>
      <c r="N78" s="1"/>
      <c r="P78" s="1"/>
      <c r="S78" s="602"/>
      <c r="T78" s="603"/>
      <c r="U78" s="603"/>
      <c r="V78" s="603"/>
      <c r="W78" s="603"/>
      <c r="X78" s="603"/>
      <c r="Y78" s="603"/>
      <c r="Z78" s="1"/>
      <c r="AA78" s="1"/>
    </row>
    <row r="79" spans="2:32" ht="15.75" customHeight="1" x14ac:dyDescent="0.25">
      <c r="E79" s="170"/>
      <c r="F79" s="1"/>
      <c r="N79" s="1"/>
      <c r="P79" s="1"/>
      <c r="S79" s="602"/>
      <c r="T79" s="603"/>
      <c r="U79" s="603"/>
      <c r="V79" s="603"/>
      <c r="W79" s="603"/>
      <c r="X79" s="603"/>
      <c r="Y79" s="603"/>
      <c r="Z79" s="1"/>
      <c r="AA79" s="1"/>
    </row>
    <row r="80" spans="2:32" ht="15.75" customHeight="1" x14ac:dyDescent="0.25">
      <c r="E80" s="177"/>
      <c r="F80" s="1"/>
      <c r="N80" s="1"/>
      <c r="P80" s="1"/>
      <c r="S80" s="602"/>
      <c r="T80" s="603"/>
      <c r="U80" s="603"/>
      <c r="V80" s="603"/>
      <c r="W80" s="603"/>
      <c r="X80" s="603"/>
      <c r="Y80" s="603"/>
      <c r="Z80" s="1"/>
      <c r="AA80" s="1"/>
    </row>
    <row r="81" spans="5:27" ht="15.75" customHeight="1" x14ac:dyDescent="0.25">
      <c r="E81" s="170"/>
      <c r="F81" s="1"/>
      <c r="N81" s="1"/>
      <c r="P81" s="1"/>
      <c r="S81" s="602"/>
      <c r="T81" s="603"/>
      <c r="U81" s="603"/>
      <c r="V81" s="603"/>
      <c r="W81" s="603"/>
      <c r="X81" s="603"/>
      <c r="Y81" s="603"/>
      <c r="Z81" s="1"/>
      <c r="AA81" s="1"/>
    </row>
    <row r="82" spans="5:27" ht="15.75" customHeight="1" x14ac:dyDescent="0.25">
      <c r="E82" s="170"/>
      <c r="F82" s="1"/>
      <c r="N82" s="1"/>
      <c r="P82" s="1"/>
      <c r="S82" s="602"/>
      <c r="T82" s="603"/>
      <c r="U82" s="603"/>
      <c r="V82" s="603"/>
      <c r="W82" s="603"/>
      <c r="X82" s="603"/>
      <c r="Y82" s="603"/>
      <c r="Z82" s="1"/>
      <c r="AA82" s="1"/>
    </row>
    <row r="83" spans="5:27" ht="15.75" customHeight="1" x14ac:dyDescent="0.25">
      <c r="E83" s="170"/>
      <c r="F83" s="1"/>
      <c r="N83" s="1"/>
      <c r="P83" s="1"/>
      <c r="S83" s="602"/>
      <c r="T83" s="603"/>
      <c r="U83" s="603"/>
      <c r="V83" s="603"/>
      <c r="W83" s="603"/>
      <c r="X83" s="603"/>
      <c r="Y83" s="603"/>
      <c r="Z83" s="1"/>
      <c r="AA83" s="1"/>
    </row>
    <row r="84" spans="5:27" ht="15.75" customHeight="1" x14ac:dyDescent="0.25">
      <c r="E84" s="155"/>
      <c r="F84" s="1"/>
      <c r="N84" s="1"/>
      <c r="P84" s="1"/>
      <c r="S84" s="602"/>
      <c r="T84" s="603"/>
      <c r="U84" s="603"/>
      <c r="V84" s="603"/>
      <c r="W84" s="603"/>
      <c r="X84" s="603"/>
      <c r="Y84" s="603"/>
      <c r="Z84" s="1"/>
      <c r="AA84" s="1"/>
    </row>
    <row r="85" spans="5:27" ht="15.75" customHeight="1" x14ac:dyDescent="0.25">
      <c r="F85" s="1"/>
      <c r="N85" s="1"/>
      <c r="P85" s="1"/>
      <c r="Q85" s="20"/>
      <c r="S85" s="602"/>
      <c r="T85" s="603"/>
      <c r="U85" s="603"/>
      <c r="V85" s="603"/>
      <c r="W85" s="603"/>
      <c r="X85" s="603"/>
      <c r="Y85" s="603"/>
      <c r="Z85" s="1"/>
      <c r="AA85" s="1"/>
    </row>
    <row r="86" spans="5:27" ht="15.75" customHeight="1" x14ac:dyDescent="0.25">
      <c r="F86" s="1"/>
      <c r="N86" s="1"/>
      <c r="P86" s="1"/>
      <c r="S86" s="602"/>
      <c r="T86" s="603"/>
      <c r="U86" s="603"/>
      <c r="V86" s="603"/>
      <c r="W86" s="603"/>
      <c r="X86" s="603"/>
      <c r="Y86" s="603"/>
      <c r="Z86" s="1"/>
      <c r="AA86" s="1"/>
    </row>
    <row r="87" spans="5:27" ht="15.75" customHeight="1" x14ac:dyDescent="0.25">
      <c r="F87" s="1"/>
      <c r="N87" s="1"/>
      <c r="P87" s="1"/>
      <c r="S87" s="602"/>
      <c r="T87" s="603"/>
      <c r="U87" s="603"/>
      <c r="V87" s="603"/>
      <c r="W87" s="603"/>
      <c r="X87" s="603"/>
      <c r="Y87" s="603"/>
      <c r="Z87" s="1"/>
      <c r="AA87" s="1"/>
    </row>
    <row r="88" spans="5:27" ht="15.75" customHeight="1" x14ac:dyDescent="0.25">
      <c r="F88" s="1"/>
      <c r="N88" s="1"/>
      <c r="P88" s="1"/>
      <c r="S88" s="602"/>
      <c r="T88" s="603"/>
      <c r="U88" s="603"/>
      <c r="V88" s="603"/>
      <c r="W88" s="603"/>
      <c r="X88" s="603"/>
      <c r="Y88" s="603"/>
      <c r="Z88" s="1"/>
      <c r="AA88" s="1"/>
    </row>
    <row r="89" spans="5:27" ht="15.75" customHeight="1" x14ac:dyDescent="0.25">
      <c r="F89" s="1"/>
      <c r="N89" s="1"/>
      <c r="P89" s="1"/>
      <c r="S89" s="602"/>
      <c r="T89" s="603"/>
      <c r="U89" s="603"/>
      <c r="V89" s="603"/>
      <c r="W89" s="603"/>
      <c r="X89" s="603"/>
      <c r="Y89" s="603"/>
      <c r="Z89" s="1"/>
      <c r="AA89" s="1"/>
    </row>
    <row r="90" spans="5:27" ht="15.75" customHeight="1" x14ac:dyDescent="0.25">
      <c r="F90" s="1"/>
      <c r="N90" s="1"/>
      <c r="P90" s="1"/>
      <c r="S90" s="602"/>
      <c r="T90" s="603"/>
      <c r="U90" s="603"/>
      <c r="V90" s="603"/>
      <c r="W90" s="603"/>
      <c r="X90" s="603"/>
      <c r="Y90" s="603"/>
      <c r="Z90" s="1"/>
      <c r="AA90" s="1"/>
    </row>
    <row r="91" spans="5:27" ht="15.75" customHeight="1" x14ac:dyDescent="0.25">
      <c r="F91" s="1"/>
      <c r="N91" s="1"/>
      <c r="P91" s="1"/>
      <c r="S91" s="602"/>
      <c r="T91" s="603"/>
      <c r="U91" s="603"/>
      <c r="V91" s="603"/>
      <c r="W91" s="603"/>
      <c r="X91" s="603"/>
      <c r="Y91" s="603"/>
      <c r="Z91" s="1"/>
      <c r="AA91" s="1"/>
    </row>
    <row r="92" spans="5:27" ht="15.75" customHeight="1" x14ac:dyDescent="0.25">
      <c r="F92" s="1"/>
      <c r="N92" s="1"/>
      <c r="P92" s="1"/>
      <c r="S92" s="602"/>
      <c r="T92" s="603"/>
      <c r="U92" s="603"/>
      <c r="V92" s="603"/>
      <c r="W92" s="603"/>
      <c r="X92" s="603"/>
      <c r="Y92" s="603"/>
      <c r="Z92" s="1"/>
      <c r="AA92" s="1"/>
    </row>
    <row r="93" spans="5:27" ht="15.75" customHeight="1" x14ac:dyDescent="0.25">
      <c r="F93" s="1"/>
      <c r="N93" s="1"/>
      <c r="P93" s="1"/>
      <c r="S93" s="602"/>
      <c r="T93" s="603"/>
      <c r="U93" s="603"/>
      <c r="V93" s="603"/>
      <c r="W93" s="603"/>
      <c r="X93" s="603"/>
      <c r="Y93" s="603"/>
      <c r="Z93" s="1"/>
      <c r="AA93" s="1"/>
    </row>
    <row r="94" spans="5:27" ht="15.75" customHeight="1" x14ac:dyDescent="0.25">
      <c r="F94" s="1"/>
      <c r="N94" s="1"/>
      <c r="P94" s="1"/>
      <c r="S94" s="602"/>
      <c r="T94" s="603"/>
      <c r="U94" s="603"/>
      <c r="V94" s="603"/>
      <c r="W94" s="603"/>
      <c r="X94" s="603"/>
      <c r="Y94" s="603"/>
      <c r="Z94" s="1"/>
      <c r="AA94" s="1"/>
    </row>
    <row r="95" spans="5:27" ht="15.75" customHeight="1" x14ac:dyDescent="0.25">
      <c r="F95" s="1"/>
      <c r="N95" s="1"/>
      <c r="P95" s="1"/>
      <c r="S95" s="602"/>
      <c r="T95" s="603"/>
      <c r="U95" s="603"/>
      <c r="V95" s="603"/>
      <c r="W95" s="603"/>
      <c r="X95" s="603"/>
      <c r="Y95" s="603"/>
      <c r="Z95" s="1"/>
      <c r="AA95" s="1"/>
    </row>
    <row r="96" spans="5:27" ht="15.75" customHeight="1" x14ac:dyDescent="0.25">
      <c r="F96" s="1"/>
      <c r="N96" s="1"/>
      <c r="P96" s="1"/>
      <c r="T96" s="1"/>
      <c r="U96" s="1"/>
      <c r="V96" s="1"/>
      <c r="W96" s="1"/>
      <c r="X96" s="1"/>
      <c r="Y96" s="1"/>
      <c r="Z96" s="1"/>
      <c r="AA96" s="1"/>
    </row>
    <row r="97" spans="6:27" ht="15.75" customHeight="1" x14ac:dyDescent="0.25">
      <c r="F97" s="1"/>
      <c r="N97" s="1"/>
      <c r="P97" s="1"/>
      <c r="T97" s="1"/>
      <c r="U97" s="1"/>
      <c r="V97" s="1"/>
      <c r="W97" s="1"/>
      <c r="X97" s="1"/>
      <c r="Y97" s="1"/>
      <c r="Z97" s="1"/>
      <c r="AA97" s="1"/>
    </row>
    <row r="98" spans="6:27" ht="15.75" customHeight="1" x14ac:dyDescent="0.25">
      <c r="F98" s="1"/>
      <c r="N98" s="1"/>
      <c r="P98" s="1"/>
      <c r="T98" s="1"/>
      <c r="U98" s="1"/>
      <c r="V98" s="1"/>
      <c r="W98" s="1"/>
      <c r="X98" s="1"/>
      <c r="Y98" s="1"/>
      <c r="Z98" s="1"/>
      <c r="AA98" s="1"/>
    </row>
    <row r="99" spans="6:27" ht="15.75" customHeight="1" x14ac:dyDescent="0.25">
      <c r="F99" s="1"/>
      <c r="N99" s="1"/>
      <c r="P99" s="1"/>
      <c r="T99" s="1"/>
      <c r="U99" s="1"/>
      <c r="V99" s="1"/>
      <c r="W99" s="1"/>
      <c r="X99" s="1"/>
      <c r="Y99" s="1"/>
      <c r="Z99" s="1"/>
      <c r="AA99" s="1"/>
    </row>
    <row r="100" spans="6:27" ht="15.75" customHeight="1" x14ac:dyDescent="0.25">
      <c r="F100" s="1"/>
      <c r="N100" s="1"/>
      <c r="P100" s="1"/>
      <c r="T100" s="1"/>
      <c r="U100" s="1"/>
      <c r="V100" s="1"/>
      <c r="W100" s="1"/>
      <c r="X100" s="1"/>
      <c r="Y100" s="1"/>
      <c r="Z100" s="1"/>
      <c r="AA100" s="1"/>
    </row>
    <row r="101" spans="6:27" ht="15.75" customHeight="1" x14ac:dyDescent="0.25">
      <c r="F101" s="1"/>
      <c r="N101" s="1"/>
      <c r="P101" s="1"/>
      <c r="T101" s="1"/>
      <c r="U101" s="1"/>
      <c r="V101" s="1"/>
      <c r="W101" s="1"/>
      <c r="X101" s="1"/>
      <c r="Y101" s="1"/>
      <c r="Z101" s="1"/>
      <c r="AA101" s="1"/>
    </row>
    <row r="102" spans="6:27" ht="15.75" customHeight="1" x14ac:dyDescent="0.25">
      <c r="F102" s="1"/>
      <c r="N102" s="1"/>
      <c r="P102" s="1"/>
      <c r="T102" s="1"/>
      <c r="U102" s="1"/>
      <c r="V102" s="1"/>
      <c r="W102" s="1"/>
      <c r="X102" s="1"/>
      <c r="Y102" s="1"/>
      <c r="Z102" s="1"/>
      <c r="AA102" s="1"/>
    </row>
    <row r="103" spans="6:27" ht="15.75" customHeight="1" x14ac:dyDescent="0.25">
      <c r="F103" s="1"/>
      <c r="N103" s="1"/>
      <c r="P103" s="1"/>
      <c r="T103" s="1"/>
      <c r="U103" s="1"/>
      <c r="V103" s="1"/>
      <c r="W103" s="1"/>
      <c r="X103" s="1"/>
      <c r="Y103" s="1"/>
      <c r="Z103" s="1"/>
      <c r="AA103" s="1"/>
    </row>
    <row r="104" spans="6:27" ht="15.75" customHeight="1" x14ac:dyDescent="0.25">
      <c r="F104" s="1"/>
      <c r="N104" s="1"/>
      <c r="P104" s="1"/>
      <c r="T104" s="1"/>
      <c r="U104" s="1"/>
      <c r="V104" s="1"/>
      <c r="W104" s="1"/>
      <c r="X104" s="1"/>
      <c r="Y104" s="1"/>
      <c r="Z104" s="1"/>
      <c r="AA104" s="1"/>
    </row>
    <row r="105" spans="6:27" ht="15.75" customHeight="1" x14ac:dyDescent="0.25">
      <c r="F105" s="1"/>
      <c r="N105" s="1"/>
      <c r="P105" s="1"/>
      <c r="T105" s="1"/>
      <c r="U105" s="1"/>
      <c r="V105" s="1"/>
      <c r="W105" s="1"/>
      <c r="X105" s="1"/>
      <c r="Y105" s="1"/>
      <c r="Z105" s="1"/>
      <c r="AA105" s="1"/>
    </row>
    <row r="106" spans="6:27" ht="15.75" customHeight="1" x14ac:dyDescent="0.25">
      <c r="F106" s="1"/>
      <c r="N106" s="1"/>
      <c r="P106" s="1"/>
      <c r="T106" s="1"/>
      <c r="U106" s="1"/>
      <c r="V106" s="1"/>
      <c r="W106" s="1"/>
      <c r="X106" s="1"/>
      <c r="Y106" s="1"/>
      <c r="Z106" s="1"/>
      <c r="AA106" s="1"/>
    </row>
    <row r="107" spans="6:27" ht="15.75" customHeight="1" x14ac:dyDescent="0.25">
      <c r="F107" s="1"/>
      <c r="N107" s="1"/>
      <c r="P107" s="1"/>
      <c r="T107" s="1"/>
      <c r="U107" s="1"/>
      <c r="V107" s="1"/>
      <c r="W107" s="1"/>
      <c r="X107" s="1"/>
      <c r="Y107" s="1"/>
      <c r="Z107" s="1"/>
      <c r="AA107" s="1"/>
    </row>
    <row r="108" spans="6:27" ht="15.75" customHeight="1" x14ac:dyDescent="0.25">
      <c r="F108" s="1"/>
      <c r="N108" s="1"/>
      <c r="P108" s="1"/>
      <c r="T108" s="1"/>
      <c r="U108" s="1"/>
      <c r="V108" s="1"/>
      <c r="W108" s="1"/>
      <c r="X108" s="1"/>
      <c r="Y108" s="1"/>
      <c r="Z108" s="1"/>
      <c r="AA108" s="1"/>
    </row>
    <row r="109" spans="6:27" ht="15.75" customHeight="1" x14ac:dyDescent="0.25">
      <c r="F109" s="1"/>
      <c r="N109" s="1"/>
      <c r="P109" s="1"/>
      <c r="T109" s="1"/>
      <c r="U109" s="1"/>
      <c r="V109" s="1"/>
      <c r="W109" s="1"/>
      <c r="X109" s="1"/>
      <c r="Y109" s="1"/>
      <c r="Z109" s="1"/>
      <c r="AA109" s="1"/>
    </row>
    <row r="110" spans="6:27" ht="15.75" customHeight="1" x14ac:dyDescent="0.25">
      <c r="F110" s="1"/>
      <c r="N110" s="1"/>
      <c r="P110" s="1"/>
      <c r="T110" s="1"/>
      <c r="U110" s="1"/>
      <c r="V110" s="1"/>
      <c r="W110" s="1"/>
      <c r="X110" s="1"/>
      <c r="Y110" s="1"/>
      <c r="Z110" s="1"/>
      <c r="AA110" s="1"/>
    </row>
    <row r="111" spans="6:27" ht="15.75" customHeight="1" x14ac:dyDescent="0.25">
      <c r="F111" s="1"/>
      <c r="N111" s="1"/>
      <c r="P111" s="1"/>
      <c r="T111" s="1"/>
      <c r="U111" s="1"/>
      <c r="V111" s="1"/>
      <c r="W111" s="1"/>
      <c r="X111" s="1"/>
      <c r="Y111" s="1"/>
      <c r="Z111" s="1"/>
      <c r="AA111" s="1"/>
    </row>
    <row r="112" spans="6:27" ht="15.75" customHeight="1" x14ac:dyDescent="0.25">
      <c r="F112" s="1"/>
      <c r="N112" s="1"/>
      <c r="P112" s="1"/>
      <c r="T112" s="1"/>
      <c r="U112" s="1"/>
      <c r="V112" s="1"/>
      <c r="W112" s="1"/>
      <c r="X112" s="1"/>
      <c r="Y112" s="1"/>
      <c r="Z112" s="1"/>
      <c r="AA112" s="1"/>
    </row>
    <row r="113" spans="6:27" ht="15.75" customHeight="1" x14ac:dyDescent="0.25">
      <c r="F113" s="1"/>
      <c r="N113" s="1"/>
      <c r="P113" s="1"/>
      <c r="T113" s="1"/>
      <c r="U113" s="1"/>
      <c r="V113" s="1"/>
      <c r="W113" s="1"/>
      <c r="X113" s="1"/>
      <c r="Y113" s="1"/>
      <c r="Z113" s="1"/>
      <c r="AA113" s="1"/>
    </row>
    <row r="114" spans="6:27" ht="15.75" customHeight="1" x14ac:dyDescent="0.25">
      <c r="F114" s="1"/>
      <c r="N114" s="1"/>
      <c r="P114" s="1"/>
      <c r="T114" s="1"/>
      <c r="U114" s="1"/>
      <c r="V114" s="1"/>
      <c r="W114" s="1"/>
      <c r="X114" s="1"/>
      <c r="Y114" s="1"/>
      <c r="Z114" s="1"/>
      <c r="AA114" s="1"/>
    </row>
    <row r="115" spans="6:27" ht="15.75" customHeight="1" x14ac:dyDescent="0.25">
      <c r="F115" s="1"/>
      <c r="N115" s="1"/>
      <c r="P115" s="1"/>
      <c r="T115" s="1"/>
      <c r="U115" s="1"/>
      <c r="V115" s="1"/>
      <c r="W115" s="1"/>
      <c r="X115" s="1"/>
      <c r="Y115" s="1"/>
      <c r="Z115" s="1"/>
      <c r="AA115" s="1"/>
    </row>
    <row r="116" spans="6:27" ht="15.75" customHeight="1" x14ac:dyDescent="0.25">
      <c r="F116" s="1"/>
      <c r="N116" s="1"/>
      <c r="P116" s="1"/>
      <c r="T116" s="1"/>
      <c r="U116" s="1"/>
      <c r="V116" s="1"/>
      <c r="W116" s="1"/>
      <c r="X116" s="1"/>
      <c r="Y116" s="1"/>
      <c r="Z116" s="1"/>
      <c r="AA116" s="1"/>
    </row>
    <row r="117" spans="6:27" ht="15.75" customHeight="1" x14ac:dyDescent="0.25">
      <c r="F117" s="1"/>
      <c r="N117" s="1"/>
      <c r="P117" s="1"/>
      <c r="T117" s="1"/>
      <c r="U117" s="1"/>
      <c r="V117" s="1"/>
      <c r="W117" s="1"/>
      <c r="X117" s="1"/>
      <c r="Y117" s="1"/>
      <c r="Z117" s="1"/>
      <c r="AA117" s="1"/>
    </row>
    <row r="118" spans="6:27" ht="15.75" customHeight="1" x14ac:dyDescent="0.25">
      <c r="F118" s="1"/>
      <c r="N118" s="1"/>
      <c r="P118" s="1"/>
      <c r="T118" s="1"/>
      <c r="U118" s="1"/>
      <c r="V118" s="1"/>
      <c r="W118" s="1"/>
      <c r="X118" s="1"/>
      <c r="Y118" s="1"/>
      <c r="Z118" s="1"/>
      <c r="AA118" s="1"/>
    </row>
    <row r="119" spans="6:27" ht="15.75" customHeight="1" x14ac:dyDescent="0.25">
      <c r="F119" s="1"/>
      <c r="N119" s="1"/>
      <c r="P119" s="1"/>
      <c r="T119" s="1"/>
      <c r="U119" s="1"/>
      <c r="V119" s="1"/>
      <c r="W119" s="1"/>
      <c r="X119" s="1"/>
      <c r="Y119" s="1"/>
      <c r="Z119" s="1"/>
      <c r="AA119" s="1"/>
    </row>
    <row r="120" spans="6:27" ht="15.75" customHeight="1" x14ac:dyDescent="0.25">
      <c r="F120" s="1"/>
      <c r="N120" s="1"/>
      <c r="P120" s="1"/>
      <c r="T120" s="1"/>
      <c r="U120" s="1"/>
      <c r="V120" s="1"/>
      <c r="W120" s="1"/>
      <c r="X120" s="1"/>
      <c r="Y120" s="1"/>
      <c r="Z120" s="1"/>
      <c r="AA120" s="1"/>
    </row>
    <row r="121" spans="6:27" ht="15.75" customHeight="1" x14ac:dyDescent="0.25">
      <c r="F121" s="1"/>
      <c r="N121" s="1"/>
      <c r="P121" s="1"/>
      <c r="T121" s="1"/>
      <c r="U121" s="1"/>
      <c r="V121" s="1"/>
      <c r="W121" s="1"/>
      <c r="X121" s="1"/>
      <c r="Y121" s="1"/>
      <c r="Z121" s="1"/>
      <c r="AA121" s="1"/>
    </row>
    <row r="122" spans="6:27" ht="15.75" customHeight="1" x14ac:dyDescent="0.25">
      <c r="F122" s="1"/>
      <c r="N122" s="1"/>
      <c r="P122" s="1"/>
      <c r="T122" s="1"/>
      <c r="U122" s="1"/>
      <c r="V122" s="1"/>
      <c r="W122" s="1"/>
      <c r="X122" s="1"/>
      <c r="Y122" s="1"/>
      <c r="Z122" s="1"/>
      <c r="AA122" s="1"/>
    </row>
    <row r="123" spans="6:27" ht="15.75" customHeight="1" x14ac:dyDescent="0.25">
      <c r="F123" s="1"/>
      <c r="N123" s="1"/>
      <c r="P123" s="1"/>
      <c r="T123" s="1"/>
      <c r="U123" s="1"/>
      <c r="V123" s="1"/>
      <c r="W123" s="1"/>
      <c r="X123" s="1"/>
      <c r="Y123" s="1"/>
      <c r="Z123" s="1"/>
      <c r="AA123" s="1"/>
    </row>
    <row r="124" spans="6:27" ht="15.75" customHeight="1" x14ac:dyDescent="0.25">
      <c r="F124" s="1"/>
      <c r="N124" s="1"/>
      <c r="P124" s="1"/>
      <c r="T124" s="1"/>
      <c r="U124" s="1"/>
      <c r="V124" s="1"/>
      <c r="W124" s="1"/>
      <c r="X124" s="1"/>
      <c r="Y124" s="1"/>
      <c r="Z124" s="1"/>
      <c r="AA124" s="1"/>
    </row>
    <row r="125" spans="6:27" ht="15.75" customHeight="1" x14ac:dyDescent="0.25">
      <c r="F125" s="1"/>
      <c r="N125" s="1"/>
      <c r="P125" s="1"/>
      <c r="T125" s="1"/>
      <c r="U125" s="1"/>
      <c r="V125" s="1"/>
      <c r="W125" s="1"/>
      <c r="X125" s="1"/>
      <c r="Y125" s="1"/>
      <c r="Z125" s="1"/>
      <c r="AA125" s="1"/>
    </row>
    <row r="126" spans="6:27" ht="15.75" customHeight="1" x14ac:dyDescent="0.25">
      <c r="F126" s="1"/>
      <c r="N126" s="1"/>
      <c r="P126" s="1"/>
      <c r="T126" s="1"/>
      <c r="U126" s="1"/>
      <c r="V126" s="1"/>
      <c r="W126" s="1"/>
      <c r="X126" s="1"/>
      <c r="Y126" s="1"/>
      <c r="Z126" s="1"/>
      <c r="AA126" s="1"/>
    </row>
    <row r="127" spans="6:27" ht="15.75" customHeight="1" x14ac:dyDescent="0.25">
      <c r="F127" s="1"/>
      <c r="N127" s="1"/>
      <c r="P127" s="1"/>
      <c r="T127" s="1"/>
      <c r="U127" s="1"/>
      <c r="V127" s="1"/>
      <c r="W127" s="1"/>
      <c r="X127" s="1"/>
      <c r="Y127" s="1"/>
      <c r="Z127" s="1"/>
      <c r="AA127" s="1"/>
    </row>
    <row r="128" spans="6:27" ht="15.75" customHeight="1" x14ac:dyDescent="0.25">
      <c r="F128" s="1"/>
      <c r="N128" s="1"/>
      <c r="P128" s="1"/>
      <c r="T128" s="1"/>
      <c r="U128" s="1"/>
      <c r="V128" s="1"/>
      <c r="W128" s="1"/>
      <c r="X128" s="1"/>
      <c r="Y128" s="1"/>
      <c r="Z128" s="1"/>
      <c r="AA128" s="1"/>
    </row>
    <row r="129" spans="6:27" ht="15.75" customHeight="1" x14ac:dyDescent="0.25">
      <c r="F129" s="1"/>
      <c r="N129" s="1"/>
      <c r="P129" s="1"/>
      <c r="T129" s="1"/>
      <c r="U129" s="1"/>
      <c r="V129" s="1"/>
      <c r="W129" s="1"/>
      <c r="X129" s="1"/>
      <c r="Y129" s="1"/>
      <c r="Z129" s="1"/>
      <c r="AA129" s="1"/>
    </row>
    <row r="130" spans="6:27" ht="15.75" customHeight="1" x14ac:dyDescent="0.25">
      <c r="F130" s="1"/>
      <c r="N130" s="1"/>
      <c r="P130" s="1"/>
      <c r="T130" s="1"/>
      <c r="U130" s="1"/>
      <c r="V130" s="1"/>
      <c r="W130" s="1"/>
      <c r="X130" s="1"/>
      <c r="Y130" s="1"/>
      <c r="Z130" s="1"/>
      <c r="AA130" s="1"/>
    </row>
    <row r="131" spans="6:27" ht="15.75" customHeight="1" x14ac:dyDescent="0.25">
      <c r="F131" s="1"/>
      <c r="N131" s="1"/>
      <c r="P131" s="1"/>
      <c r="T131" s="1"/>
      <c r="U131" s="1"/>
      <c r="V131" s="1"/>
      <c r="W131" s="1"/>
      <c r="X131" s="1"/>
      <c r="Y131" s="1"/>
      <c r="Z131" s="1"/>
      <c r="AA131" s="1"/>
    </row>
    <row r="132" spans="6:27" ht="15.75" customHeight="1" x14ac:dyDescent="0.25">
      <c r="F132" s="1"/>
      <c r="N132" s="1"/>
      <c r="P132" s="1"/>
      <c r="T132" s="1"/>
      <c r="U132" s="1"/>
      <c r="V132" s="1"/>
      <c r="W132" s="1"/>
      <c r="X132" s="1"/>
      <c r="Y132" s="1"/>
      <c r="Z132" s="1"/>
      <c r="AA132" s="1"/>
    </row>
    <row r="133" spans="6:27" ht="15.75" customHeight="1" x14ac:dyDescent="0.25">
      <c r="F133" s="1"/>
      <c r="N133" s="1"/>
      <c r="P133" s="1"/>
      <c r="T133" s="1"/>
      <c r="U133" s="1"/>
      <c r="V133" s="1"/>
      <c r="W133" s="1"/>
      <c r="X133" s="1"/>
      <c r="Y133" s="1"/>
      <c r="Z133" s="1"/>
      <c r="AA133" s="1"/>
    </row>
    <row r="134" spans="6:27" ht="15.75" customHeight="1" x14ac:dyDescent="0.25">
      <c r="F134" s="1"/>
      <c r="N134" s="1"/>
      <c r="P134" s="1"/>
      <c r="T134" s="1"/>
      <c r="U134" s="1"/>
      <c r="V134" s="1"/>
      <c r="W134" s="1"/>
      <c r="X134" s="1"/>
      <c r="Y134" s="1"/>
      <c r="Z134" s="1"/>
      <c r="AA134" s="1"/>
    </row>
    <row r="135" spans="6:27" ht="15.75" customHeight="1" x14ac:dyDescent="0.25">
      <c r="F135" s="1"/>
      <c r="N135" s="1"/>
      <c r="P135" s="1"/>
      <c r="T135" s="1"/>
      <c r="U135" s="1"/>
      <c r="V135" s="1"/>
      <c r="W135" s="1"/>
      <c r="X135" s="1"/>
      <c r="Y135" s="1"/>
      <c r="Z135" s="1"/>
      <c r="AA135" s="1"/>
    </row>
    <row r="136" spans="6:27" ht="15.75" customHeight="1" x14ac:dyDescent="0.25">
      <c r="F136" s="1"/>
      <c r="N136" s="1"/>
      <c r="P136" s="1"/>
      <c r="T136" s="1"/>
      <c r="U136" s="1"/>
      <c r="V136" s="1"/>
      <c r="W136" s="1"/>
      <c r="X136" s="1"/>
      <c r="Y136" s="1"/>
      <c r="Z136" s="1"/>
      <c r="AA136" s="1"/>
    </row>
    <row r="137" spans="6:27" ht="15.75" customHeight="1" x14ac:dyDescent="0.25">
      <c r="F137" s="1"/>
      <c r="N137" s="1"/>
      <c r="P137" s="1"/>
      <c r="T137" s="1"/>
      <c r="U137" s="1"/>
      <c r="V137" s="1"/>
      <c r="W137" s="1"/>
      <c r="X137" s="1"/>
      <c r="Y137" s="1"/>
      <c r="Z137" s="1"/>
      <c r="AA137" s="1"/>
    </row>
    <row r="138" spans="6:27" ht="15.75" customHeight="1" x14ac:dyDescent="0.25">
      <c r="F138" s="1"/>
      <c r="N138" s="1"/>
      <c r="P138" s="1"/>
      <c r="T138" s="1"/>
      <c r="U138" s="1"/>
      <c r="V138" s="1"/>
      <c r="W138" s="1"/>
      <c r="X138" s="1"/>
      <c r="Y138" s="1"/>
      <c r="Z138" s="1"/>
      <c r="AA138" s="1"/>
    </row>
    <row r="139" spans="6:27" ht="15.75" customHeight="1" x14ac:dyDescent="0.25">
      <c r="F139" s="1"/>
      <c r="N139" s="1"/>
      <c r="P139" s="1"/>
      <c r="T139" s="1"/>
      <c r="U139" s="1"/>
      <c r="V139" s="1"/>
      <c r="W139" s="1"/>
      <c r="X139" s="1"/>
      <c r="Y139" s="1"/>
      <c r="Z139" s="1"/>
      <c r="AA139" s="1"/>
    </row>
    <row r="140" spans="6:27" ht="15.75" customHeight="1" x14ac:dyDescent="0.25">
      <c r="F140" s="1"/>
      <c r="N140" s="1"/>
      <c r="P140" s="1"/>
      <c r="T140" s="1"/>
      <c r="U140" s="1"/>
      <c r="V140" s="1"/>
      <c r="W140" s="1"/>
      <c r="X140" s="1"/>
      <c r="Y140" s="1"/>
      <c r="Z140" s="1"/>
      <c r="AA140" s="1"/>
    </row>
    <row r="141" spans="6:27" ht="15.75" customHeight="1" x14ac:dyDescent="0.25">
      <c r="F141" s="1"/>
      <c r="N141" s="1"/>
      <c r="P141" s="1"/>
      <c r="T141" s="1"/>
      <c r="U141" s="1"/>
      <c r="V141" s="1"/>
      <c r="W141" s="1"/>
      <c r="X141" s="1"/>
      <c r="Y141" s="1"/>
      <c r="Z141" s="1"/>
      <c r="AA141" s="1"/>
    </row>
    <row r="142" spans="6:27" ht="15.75" customHeight="1" x14ac:dyDescent="0.25">
      <c r="F142" s="1"/>
      <c r="N142" s="1"/>
      <c r="P142" s="1"/>
      <c r="T142" s="1"/>
      <c r="U142" s="1"/>
      <c r="V142" s="1"/>
      <c r="W142" s="1"/>
      <c r="X142" s="1"/>
      <c r="Y142" s="1"/>
      <c r="Z142" s="1"/>
      <c r="AA142" s="1"/>
    </row>
    <row r="143" spans="6:27" ht="15.75" customHeight="1" x14ac:dyDescent="0.25">
      <c r="F143" s="1"/>
      <c r="N143" s="1"/>
      <c r="P143" s="1"/>
      <c r="T143" s="1"/>
      <c r="U143" s="1"/>
      <c r="V143" s="1"/>
      <c r="W143" s="1"/>
      <c r="X143" s="1"/>
      <c r="Y143" s="1"/>
      <c r="Z143" s="1"/>
      <c r="AA143" s="1"/>
    </row>
    <row r="144" spans="6:27" ht="15.75" customHeight="1" x14ac:dyDescent="0.25">
      <c r="F144" s="1"/>
      <c r="N144" s="1"/>
      <c r="P144" s="1"/>
      <c r="T144" s="1"/>
      <c r="U144" s="1"/>
      <c r="V144" s="1"/>
      <c r="W144" s="1"/>
      <c r="X144" s="1"/>
      <c r="Y144" s="1"/>
      <c r="Z144" s="1"/>
      <c r="AA144" s="1"/>
    </row>
    <row r="145" spans="6:27" ht="15.75" customHeight="1" x14ac:dyDescent="0.25">
      <c r="F145" s="1"/>
      <c r="N145" s="1"/>
      <c r="P145" s="1"/>
      <c r="T145" s="1"/>
      <c r="U145" s="1"/>
      <c r="V145" s="1"/>
      <c r="W145" s="1"/>
      <c r="X145" s="1"/>
      <c r="Y145" s="1"/>
      <c r="Z145" s="1"/>
      <c r="AA145" s="1"/>
    </row>
    <row r="146" spans="6:27" ht="15.75" customHeight="1" x14ac:dyDescent="0.25">
      <c r="F146" s="1"/>
      <c r="N146" s="1"/>
      <c r="P146" s="1"/>
      <c r="T146" s="1"/>
      <c r="U146" s="1"/>
      <c r="V146" s="1"/>
      <c r="W146" s="1"/>
      <c r="X146" s="1"/>
      <c r="Y146" s="1"/>
      <c r="Z146" s="1"/>
      <c r="AA146" s="1"/>
    </row>
    <row r="147" spans="6:27" ht="15.75" customHeight="1" x14ac:dyDescent="0.25">
      <c r="F147" s="1"/>
      <c r="N147" s="1"/>
      <c r="P147" s="1"/>
      <c r="T147" s="1"/>
      <c r="U147" s="1"/>
      <c r="V147" s="1"/>
      <c r="W147" s="1"/>
      <c r="X147" s="1"/>
      <c r="Y147" s="1"/>
      <c r="Z147" s="1"/>
      <c r="AA147" s="1"/>
    </row>
    <row r="148" spans="6:27" ht="15.75" customHeight="1" x14ac:dyDescent="0.25">
      <c r="F148" s="1"/>
      <c r="N148" s="1"/>
      <c r="P148" s="1"/>
      <c r="T148" s="1"/>
      <c r="U148" s="1"/>
      <c r="V148" s="1"/>
      <c r="W148" s="1"/>
      <c r="X148" s="1"/>
      <c r="Y148" s="1"/>
      <c r="Z148" s="1"/>
      <c r="AA148" s="1"/>
    </row>
    <row r="149" spans="6:27" ht="15.75" customHeight="1" x14ac:dyDescent="0.25">
      <c r="F149" s="1"/>
      <c r="N149" s="1"/>
      <c r="P149" s="1"/>
      <c r="T149" s="1"/>
      <c r="U149" s="1"/>
      <c r="V149" s="1"/>
      <c r="W149" s="1"/>
      <c r="X149" s="1"/>
      <c r="Y149" s="1"/>
      <c r="Z149" s="1"/>
      <c r="AA149" s="1"/>
    </row>
    <row r="150" spans="6:27" ht="15.75" customHeight="1" x14ac:dyDescent="0.25">
      <c r="F150" s="1"/>
      <c r="N150" s="1"/>
      <c r="P150" s="1"/>
      <c r="T150" s="1"/>
      <c r="U150" s="1"/>
      <c r="V150" s="1"/>
      <c r="W150" s="1"/>
      <c r="X150" s="1"/>
      <c r="Y150" s="1"/>
      <c r="Z150" s="1"/>
      <c r="AA150" s="1"/>
    </row>
    <row r="151" spans="6:27" ht="15.75" customHeight="1" x14ac:dyDescent="0.25">
      <c r="F151" s="1"/>
      <c r="N151" s="1"/>
      <c r="P151" s="1"/>
      <c r="T151" s="1"/>
      <c r="U151" s="1"/>
      <c r="V151" s="1"/>
      <c r="W151" s="1"/>
      <c r="X151" s="1"/>
      <c r="Y151" s="1"/>
      <c r="Z151" s="1"/>
      <c r="AA151" s="1"/>
    </row>
    <row r="152" spans="6:27" ht="15.75" customHeight="1" x14ac:dyDescent="0.25">
      <c r="F152" s="1"/>
      <c r="N152" s="1"/>
      <c r="P152" s="1"/>
      <c r="T152" s="1"/>
      <c r="U152" s="1"/>
      <c r="V152" s="1"/>
      <c r="W152" s="1"/>
      <c r="X152" s="1"/>
      <c r="Y152" s="1"/>
      <c r="Z152" s="1"/>
      <c r="AA152" s="1"/>
    </row>
    <row r="153" spans="6:27" ht="15.75" customHeight="1" x14ac:dyDescent="0.25">
      <c r="F153" s="1"/>
      <c r="N153" s="1"/>
      <c r="P153" s="1"/>
      <c r="T153" s="1"/>
      <c r="U153" s="1"/>
      <c r="V153" s="1"/>
      <c r="W153" s="1"/>
      <c r="X153" s="1"/>
      <c r="Y153" s="1"/>
      <c r="Z153" s="1"/>
      <c r="AA153" s="1"/>
    </row>
    <row r="154" spans="6:27" ht="15.75" customHeight="1" x14ac:dyDescent="0.25">
      <c r="F154" s="1"/>
      <c r="N154" s="1"/>
      <c r="P154" s="1"/>
      <c r="T154" s="1"/>
      <c r="U154" s="1"/>
      <c r="V154" s="1"/>
      <c r="W154" s="1"/>
      <c r="X154" s="1"/>
      <c r="Y154" s="1"/>
      <c r="Z154" s="1"/>
      <c r="AA154" s="1"/>
    </row>
    <row r="155" spans="6:27" ht="15.75" customHeight="1" x14ac:dyDescent="0.25">
      <c r="F155" s="1"/>
      <c r="N155" s="1"/>
      <c r="P155" s="1"/>
      <c r="T155" s="1"/>
      <c r="U155" s="1"/>
      <c r="V155" s="1"/>
      <c r="W155" s="1"/>
      <c r="X155" s="1"/>
      <c r="Y155" s="1"/>
      <c r="Z155" s="1"/>
      <c r="AA155" s="1"/>
    </row>
    <row r="156" spans="6:27" ht="15.75" customHeight="1" x14ac:dyDescent="0.25">
      <c r="F156" s="1"/>
      <c r="N156" s="1"/>
      <c r="P156" s="1"/>
      <c r="T156" s="1"/>
      <c r="U156" s="1"/>
      <c r="V156" s="1"/>
      <c r="W156" s="1"/>
      <c r="X156" s="1"/>
      <c r="Y156" s="1"/>
      <c r="Z156" s="1"/>
      <c r="AA156" s="1"/>
    </row>
    <row r="157" spans="6:27" ht="15.75" customHeight="1" x14ac:dyDescent="0.25">
      <c r="F157" s="1"/>
      <c r="N157" s="1"/>
      <c r="P157" s="1"/>
      <c r="T157" s="1"/>
      <c r="U157" s="1"/>
      <c r="V157" s="1"/>
      <c r="W157" s="1"/>
      <c r="X157" s="1"/>
      <c r="Y157" s="1"/>
      <c r="Z157" s="1"/>
      <c r="AA157" s="1"/>
    </row>
    <row r="158" spans="6:27" ht="15.75" customHeight="1" x14ac:dyDescent="0.25">
      <c r="F158" s="1"/>
      <c r="N158" s="1"/>
      <c r="P158" s="1"/>
      <c r="T158" s="1"/>
      <c r="U158" s="1"/>
      <c r="V158" s="1"/>
      <c r="W158" s="1"/>
      <c r="X158" s="1"/>
      <c r="Y158" s="1"/>
      <c r="Z158" s="1"/>
      <c r="AA158" s="1"/>
    </row>
    <row r="159" spans="6:27" ht="15.75" customHeight="1" x14ac:dyDescent="0.25">
      <c r="F159" s="1"/>
      <c r="N159" s="1"/>
      <c r="P159" s="1"/>
      <c r="T159" s="1"/>
      <c r="U159" s="1"/>
      <c r="V159" s="1"/>
      <c r="W159" s="1"/>
      <c r="X159" s="1"/>
      <c r="Y159" s="1"/>
      <c r="Z159" s="1"/>
      <c r="AA159" s="1"/>
    </row>
    <row r="160" spans="6:27" ht="15.75" customHeight="1" x14ac:dyDescent="0.25">
      <c r="F160" s="1"/>
      <c r="N160" s="1"/>
      <c r="P160" s="1"/>
      <c r="T160" s="1"/>
      <c r="U160" s="1"/>
      <c r="V160" s="1"/>
      <c r="W160" s="1"/>
      <c r="X160" s="1"/>
      <c r="Y160" s="1"/>
      <c r="Z160" s="1"/>
      <c r="AA160" s="1"/>
    </row>
    <row r="161" spans="6:27" ht="15.75" customHeight="1" x14ac:dyDescent="0.25">
      <c r="F161" s="1"/>
      <c r="N161" s="1"/>
      <c r="P161" s="1"/>
      <c r="T161" s="1"/>
      <c r="U161" s="1"/>
      <c r="V161" s="1"/>
      <c r="W161" s="1"/>
      <c r="X161" s="1"/>
      <c r="Y161" s="1"/>
      <c r="Z161" s="1"/>
      <c r="AA161" s="1"/>
    </row>
    <row r="162" spans="6:27" ht="15.75" customHeight="1" x14ac:dyDescent="0.25">
      <c r="F162" s="1"/>
      <c r="N162" s="1"/>
      <c r="P162" s="1"/>
      <c r="T162" s="1"/>
      <c r="U162" s="1"/>
      <c r="V162" s="1"/>
      <c r="W162" s="1"/>
      <c r="X162" s="1"/>
      <c r="Y162" s="1"/>
      <c r="Z162" s="1"/>
      <c r="AA162" s="1"/>
    </row>
    <row r="163" spans="6:27" ht="15.75" customHeight="1" x14ac:dyDescent="0.25">
      <c r="F163" s="1"/>
      <c r="N163" s="1"/>
      <c r="P163" s="1"/>
      <c r="T163" s="1"/>
      <c r="U163" s="1"/>
      <c r="V163" s="1"/>
      <c r="W163" s="1"/>
      <c r="X163" s="1"/>
      <c r="Y163" s="1"/>
      <c r="Z163" s="1"/>
      <c r="AA163" s="1"/>
    </row>
    <row r="164" spans="6:27" ht="15.75" customHeight="1" x14ac:dyDescent="0.25">
      <c r="F164" s="1"/>
      <c r="N164" s="1"/>
      <c r="P164" s="1"/>
      <c r="T164" s="1"/>
      <c r="U164" s="1"/>
      <c r="V164" s="1"/>
      <c r="W164" s="1"/>
      <c r="X164" s="1"/>
      <c r="Y164" s="1"/>
      <c r="Z164" s="1"/>
      <c r="AA164" s="1"/>
    </row>
    <row r="165" spans="6:27" ht="15.75" customHeight="1" x14ac:dyDescent="0.25">
      <c r="F165" s="1"/>
      <c r="N165" s="1"/>
      <c r="P165" s="1"/>
      <c r="T165" s="1"/>
      <c r="U165" s="1"/>
      <c r="V165" s="1"/>
      <c r="W165" s="1"/>
      <c r="X165" s="1"/>
      <c r="Y165" s="1"/>
      <c r="Z165" s="1"/>
      <c r="AA165" s="1"/>
    </row>
    <row r="166" spans="6:27" ht="15.75" customHeight="1" x14ac:dyDescent="0.25">
      <c r="F166" s="1"/>
      <c r="N166" s="1"/>
      <c r="P166" s="1"/>
      <c r="T166" s="1"/>
      <c r="U166" s="1"/>
      <c r="V166" s="1"/>
      <c r="W166" s="1"/>
      <c r="X166" s="1"/>
      <c r="Y166" s="1"/>
      <c r="Z166" s="1"/>
      <c r="AA166" s="1"/>
    </row>
    <row r="167" spans="6:27" ht="15.75" customHeight="1" x14ac:dyDescent="0.25">
      <c r="F167" s="1"/>
      <c r="N167" s="1"/>
      <c r="P167" s="1"/>
      <c r="T167" s="1"/>
      <c r="U167" s="1"/>
      <c r="V167" s="1"/>
      <c r="W167" s="1"/>
      <c r="X167" s="1"/>
      <c r="Y167" s="1"/>
      <c r="Z167" s="1"/>
      <c r="AA167" s="1"/>
    </row>
    <row r="168" spans="6:27" ht="15.75" customHeight="1" x14ac:dyDescent="0.25">
      <c r="F168" s="1"/>
      <c r="N168" s="1"/>
      <c r="P168" s="1"/>
      <c r="T168" s="1"/>
      <c r="U168" s="1"/>
      <c r="V168" s="1"/>
      <c r="W168" s="1"/>
      <c r="X168" s="1"/>
      <c r="Y168" s="1"/>
      <c r="Z168" s="1"/>
      <c r="AA168" s="1"/>
    </row>
    <row r="169" spans="6:27" ht="15.75" customHeight="1" x14ac:dyDescent="0.25">
      <c r="F169" s="1"/>
      <c r="N169" s="1"/>
      <c r="P169" s="1"/>
      <c r="T169" s="1"/>
      <c r="U169" s="1"/>
      <c r="V169" s="1"/>
      <c r="W169" s="1"/>
      <c r="X169" s="1"/>
      <c r="Y169" s="1"/>
      <c r="Z169" s="1"/>
      <c r="AA169" s="1"/>
    </row>
    <row r="170" spans="6:27" ht="15.75" customHeight="1" x14ac:dyDescent="0.25">
      <c r="F170" s="1"/>
      <c r="N170" s="1"/>
      <c r="P170" s="1"/>
      <c r="T170" s="1"/>
      <c r="U170" s="1"/>
      <c r="V170" s="1"/>
      <c r="W170" s="1"/>
      <c r="X170" s="1"/>
      <c r="Y170" s="1"/>
      <c r="Z170" s="1"/>
      <c r="AA170" s="1"/>
    </row>
    <row r="171" spans="6:27" ht="15.75" customHeight="1" x14ac:dyDescent="0.25">
      <c r="F171" s="1"/>
      <c r="N171" s="1"/>
      <c r="P171" s="1"/>
      <c r="T171" s="1"/>
      <c r="U171" s="1"/>
      <c r="V171" s="1"/>
      <c r="W171" s="1"/>
      <c r="X171" s="1"/>
      <c r="Y171" s="1"/>
      <c r="Z171" s="1"/>
      <c r="AA171" s="1"/>
    </row>
    <row r="172" spans="6:27" ht="15.75" customHeight="1" x14ac:dyDescent="0.25">
      <c r="F172" s="1"/>
      <c r="N172" s="1"/>
      <c r="P172" s="1"/>
      <c r="T172" s="1"/>
      <c r="U172" s="1"/>
      <c r="V172" s="1"/>
      <c r="W172" s="1"/>
      <c r="X172" s="1"/>
      <c r="Y172" s="1"/>
      <c r="Z172" s="1"/>
      <c r="AA172" s="1"/>
    </row>
    <row r="173" spans="6:27" ht="15.75" customHeight="1" x14ac:dyDescent="0.25">
      <c r="F173" s="1"/>
      <c r="N173" s="1"/>
      <c r="P173" s="1"/>
      <c r="T173" s="1"/>
      <c r="U173" s="1"/>
      <c r="V173" s="1"/>
      <c r="W173" s="1"/>
      <c r="X173" s="1"/>
      <c r="Y173" s="1"/>
      <c r="Z173" s="1"/>
      <c r="AA173" s="1"/>
    </row>
    <row r="174" spans="6:27" ht="15.75" customHeight="1" x14ac:dyDescent="0.25">
      <c r="F174" s="1"/>
      <c r="N174" s="1"/>
      <c r="P174" s="1"/>
      <c r="T174" s="1"/>
      <c r="U174" s="1"/>
      <c r="V174" s="1"/>
      <c r="W174" s="1"/>
      <c r="X174" s="1"/>
      <c r="Y174" s="1"/>
      <c r="Z174" s="1"/>
      <c r="AA174" s="1"/>
    </row>
    <row r="175" spans="6:27" ht="15.75" customHeight="1" x14ac:dyDescent="0.25">
      <c r="F175" s="1"/>
      <c r="N175" s="1"/>
      <c r="P175" s="1"/>
      <c r="T175" s="1"/>
      <c r="U175" s="1"/>
      <c r="V175" s="1"/>
      <c r="W175" s="1"/>
      <c r="X175" s="1"/>
      <c r="Y175" s="1"/>
      <c r="Z175" s="1"/>
      <c r="AA175" s="1"/>
    </row>
    <row r="176" spans="6:27" ht="15.75" customHeight="1" x14ac:dyDescent="0.25">
      <c r="F176" s="1"/>
      <c r="N176" s="1"/>
      <c r="P176" s="1"/>
      <c r="T176" s="1"/>
      <c r="U176" s="1"/>
      <c r="V176" s="1"/>
      <c r="W176" s="1"/>
      <c r="X176" s="1"/>
      <c r="Y176" s="1"/>
      <c r="Z176" s="1"/>
      <c r="AA176" s="1"/>
    </row>
    <row r="177" spans="6:27" ht="15.75" customHeight="1" x14ac:dyDescent="0.25">
      <c r="F177" s="1"/>
      <c r="N177" s="1"/>
      <c r="P177" s="1"/>
      <c r="T177" s="1"/>
      <c r="U177" s="1"/>
      <c r="V177" s="1"/>
      <c r="W177" s="1"/>
      <c r="X177" s="1"/>
      <c r="Y177" s="1"/>
      <c r="Z177" s="1"/>
      <c r="AA177" s="1"/>
    </row>
    <row r="178" spans="6:27" ht="15.75" customHeight="1" x14ac:dyDescent="0.25">
      <c r="F178" s="1"/>
      <c r="N178" s="1"/>
      <c r="P178" s="1"/>
      <c r="T178" s="1"/>
      <c r="U178" s="1"/>
      <c r="V178" s="1"/>
      <c r="W178" s="1"/>
      <c r="X178" s="1"/>
      <c r="Y178" s="1"/>
      <c r="Z178" s="1"/>
      <c r="AA178" s="1"/>
    </row>
    <row r="179" spans="6:27" ht="15.75" customHeight="1" x14ac:dyDescent="0.25">
      <c r="F179" s="1"/>
      <c r="N179" s="1"/>
      <c r="P179" s="1"/>
      <c r="T179" s="1"/>
      <c r="U179" s="1"/>
      <c r="V179" s="1"/>
      <c r="W179" s="1"/>
      <c r="X179" s="1"/>
      <c r="Y179" s="1"/>
      <c r="Z179" s="1"/>
      <c r="AA179" s="1"/>
    </row>
    <row r="180" spans="6:27" ht="15.75" customHeight="1" x14ac:dyDescent="0.25">
      <c r="F180" s="1"/>
      <c r="N180" s="1"/>
      <c r="P180" s="1"/>
      <c r="T180" s="1"/>
      <c r="U180" s="1"/>
      <c r="V180" s="1"/>
      <c r="W180" s="1"/>
      <c r="X180" s="1"/>
      <c r="Y180" s="1"/>
      <c r="Z180" s="1"/>
      <c r="AA180" s="1"/>
    </row>
    <row r="181" spans="6:27" ht="15.75" customHeight="1" x14ac:dyDescent="0.25">
      <c r="F181" s="1"/>
      <c r="N181" s="1"/>
      <c r="P181" s="1"/>
      <c r="T181" s="1"/>
      <c r="U181" s="1"/>
      <c r="V181" s="1"/>
      <c r="W181" s="1"/>
      <c r="X181" s="1"/>
      <c r="Y181" s="1"/>
      <c r="Z181" s="1"/>
      <c r="AA181" s="1"/>
    </row>
    <row r="182" spans="6:27" ht="15.75" customHeight="1" x14ac:dyDescent="0.25">
      <c r="F182" s="1"/>
      <c r="N182" s="1"/>
      <c r="P182" s="1"/>
      <c r="T182" s="1"/>
      <c r="U182" s="1"/>
      <c r="V182" s="1"/>
      <c r="W182" s="1"/>
      <c r="X182" s="1"/>
      <c r="Y182" s="1"/>
      <c r="Z182" s="1"/>
      <c r="AA182" s="1"/>
    </row>
    <row r="183" spans="6:27" ht="15.75" customHeight="1" x14ac:dyDescent="0.25">
      <c r="F183" s="1"/>
      <c r="N183" s="1"/>
      <c r="P183" s="1"/>
      <c r="T183" s="1"/>
      <c r="U183" s="1"/>
      <c r="V183" s="1"/>
      <c r="W183" s="1"/>
      <c r="X183" s="1"/>
      <c r="Y183" s="1"/>
      <c r="Z183" s="1"/>
      <c r="AA183" s="1"/>
    </row>
    <row r="184" spans="6:27" ht="15.75" customHeight="1" x14ac:dyDescent="0.25">
      <c r="F184" s="1"/>
      <c r="N184" s="1"/>
      <c r="P184" s="1"/>
      <c r="T184" s="1"/>
      <c r="U184" s="1"/>
      <c r="V184" s="1"/>
      <c r="W184" s="1"/>
      <c r="X184" s="1"/>
      <c r="Y184" s="1"/>
      <c r="Z184" s="1"/>
      <c r="AA184" s="1"/>
    </row>
    <row r="185" spans="6:27" ht="15.75" customHeight="1" x14ac:dyDescent="0.25">
      <c r="F185" s="1"/>
      <c r="N185" s="1"/>
      <c r="P185" s="1"/>
      <c r="T185" s="1"/>
      <c r="U185" s="1"/>
      <c r="V185" s="1"/>
      <c r="W185" s="1"/>
      <c r="X185" s="1"/>
      <c r="Y185" s="1"/>
      <c r="Z185" s="1"/>
      <c r="AA185" s="1"/>
    </row>
    <row r="186" spans="6:27" ht="15.75" customHeight="1" x14ac:dyDescent="0.25">
      <c r="F186" s="1"/>
      <c r="N186" s="1"/>
      <c r="P186" s="1"/>
      <c r="T186" s="1"/>
      <c r="U186" s="1"/>
      <c r="V186" s="1"/>
      <c r="W186" s="1"/>
      <c r="X186" s="1"/>
      <c r="Y186" s="1"/>
      <c r="Z186" s="1"/>
      <c r="AA186" s="1"/>
    </row>
    <row r="187" spans="6:27" ht="15.75" customHeight="1" x14ac:dyDescent="0.25">
      <c r="F187" s="1"/>
      <c r="N187" s="1"/>
      <c r="P187" s="1"/>
      <c r="T187" s="1"/>
      <c r="U187" s="1"/>
      <c r="V187" s="1"/>
      <c r="W187" s="1"/>
      <c r="X187" s="1"/>
      <c r="Y187" s="1"/>
      <c r="Z187" s="1"/>
      <c r="AA187" s="1"/>
    </row>
    <row r="188" spans="6:27" ht="15.75" customHeight="1" x14ac:dyDescent="0.25">
      <c r="F188" s="1"/>
      <c r="N188" s="1"/>
      <c r="P188" s="1"/>
      <c r="T188" s="1"/>
      <c r="U188" s="1"/>
      <c r="V188" s="1"/>
      <c r="W188" s="1"/>
      <c r="X188" s="1"/>
      <c r="Y188" s="1"/>
      <c r="Z188" s="1"/>
      <c r="AA188" s="1"/>
    </row>
    <row r="189" spans="6:27" ht="15.75" customHeight="1" x14ac:dyDescent="0.25">
      <c r="F189" s="1"/>
      <c r="N189" s="1"/>
      <c r="P189" s="1"/>
      <c r="T189" s="1"/>
      <c r="U189" s="1"/>
      <c r="V189" s="1"/>
      <c r="W189" s="1"/>
      <c r="X189" s="1"/>
      <c r="Y189" s="1"/>
      <c r="Z189" s="1"/>
      <c r="AA189" s="1"/>
    </row>
    <row r="190" spans="6:27" ht="15.75" customHeight="1" x14ac:dyDescent="0.25">
      <c r="F190" s="1"/>
      <c r="N190" s="1"/>
      <c r="P190" s="1"/>
      <c r="T190" s="1"/>
      <c r="U190" s="1"/>
      <c r="V190" s="1"/>
      <c r="W190" s="1"/>
      <c r="X190" s="1"/>
      <c r="Y190" s="1"/>
      <c r="Z190" s="1"/>
      <c r="AA190" s="1"/>
    </row>
    <row r="191" spans="6:27" ht="15.75" customHeight="1" x14ac:dyDescent="0.25">
      <c r="F191" s="1"/>
      <c r="N191" s="1"/>
      <c r="P191" s="1"/>
      <c r="T191" s="1"/>
      <c r="U191" s="1"/>
      <c r="V191" s="1"/>
      <c r="W191" s="1"/>
      <c r="X191" s="1"/>
      <c r="Y191" s="1"/>
      <c r="Z191" s="1"/>
      <c r="AA191" s="1"/>
    </row>
    <row r="192" spans="6:27" ht="15.75" customHeight="1" x14ac:dyDescent="0.25">
      <c r="F192" s="1"/>
      <c r="N192" s="1"/>
      <c r="P192" s="1"/>
      <c r="T192" s="1"/>
      <c r="U192" s="1"/>
      <c r="V192" s="1"/>
      <c r="W192" s="1"/>
      <c r="X192" s="1"/>
      <c r="Y192" s="1"/>
      <c r="Z192" s="1"/>
      <c r="AA192" s="1"/>
    </row>
    <row r="193" spans="6:27" ht="15.75" customHeight="1" x14ac:dyDescent="0.25">
      <c r="F193" s="1"/>
      <c r="N193" s="1"/>
      <c r="P193" s="1"/>
      <c r="T193" s="1"/>
      <c r="U193" s="1"/>
      <c r="V193" s="1"/>
      <c r="W193" s="1"/>
      <c r="X193" s="1"/>
      <c r="Y193" s="1"/>
      <c r="Z193" s="1"/>
      <c r="AA193" s="1"/>
    </row>
    <row r="194" spans="6:27" ht="15.75" customHeight="1" x14ac:dyDescent="0.25">
      <c r="F194" s="1"/>
      <c r="N194" s="1"/>
      <c r="P194" s="1"/>
      <c r="T194" s="1"/>
      <c r="U194" s="1"/>
      <c r="V194" s="1"/>
      <c r="W194" s="1"/>
      <c r="X194" s="1"/>
      <c r="Y194" s="1"/>
      <c r="Z194" s="1"/>
      <c r="AA194" s="1"/>
    </row>
    <row r="195" spans="6:27" ht="15.75" customHeight="1" x14ac:dyDescent="0.25">
      <c r="F195" s="1"/>
      <c r="N195" s="1"/>
      <c r="P195" s="1"/>
      <c r="T195" s="1"/>
      <c r="U195" s="1"/>
      <c r="V195" s="1"/>
      <c r="W195" s="1"/>
      <c r="X195" s="1"/>
      <c r="Y195" s="1"/>
      <c r="Z195" s="1"/>
      <c r="AA195" s="1"/>
    </row>
    <row r="196" spans="6:27" ht="15.75" customHeight="1" x14ac:dyDescent="0.25">
      <c r="F196" s="1"/>
      <c r="N196" s="1"/>
      <c r="P196" s="1"/>
      <c r="T196" s="1"/>
      <c r="U196" s="1"/>
      <c r="V196" s="1"/>
      <c r="W196" s="1"/>
      <c r="X196" s="1"/>
      <c r="Y196" s="1"/>
      <c r="Z196" s="1"/>
      <c r="AA196" s="1"/>
    </row>
    <row r="197" spans="6:27" ht="15.75" customHeight="1" x14ac:dyDescent="0.25">
      <c r="F197" s="1"/>
      <c r="N197" s="1"/>
      <c r="P197" s="1"/>
      <c r="T197" s="1"/>
      <c r="U197" s="1"/>
      <c r="V197" s="1"/>
      <c r="W197" s="1"/>
      <c r="X197" s="1"/>
      <c r="Y197" s="1"/>
      <c r="Z197" s="1"/>
      <c r="AA197" s="1"/>
    </row>
    <row r="198" spans="6:27" ht="15.75" customHeight="1" x14ac:dyDescent="0.25">
      <c r="F198" s="1"/>
      <c r="N198" s="1"/>
      <c r="P198" s="1"/>
      <c r="T198" s="1"/>
      <c r="U198" s="1"/>
      <c r="V198" s="1"/>
      <c r="W198" s="1"/>
      <c r="X198" s="1"/>
      <c r="Y198" s="1"/>
      <c r="Z198" s="1"/>
      <c r="AA198" s="1"/>
    </row>
    <row r="199" spans="6:27" ht="15.75" customHeight="1" x14ac:dyDescent="0.25">
      <c r="F199" s="1"/>
      <c r="N199" s="1"/>
      <c r="P199" s="1"/>
      <c r="T199" s="1"/>
      <c r="U199" s="1"/>
      <c r="V199" s="1"/>
      <c r="W199" s="1"/>
      <c r="X199" s="1"/>
      <c r="Y199" s="1"/>
      <c r="Z199" s="1"/>
      <c r="AA199" s="1"/>
    </row>
    <row r="200" spans="6:27" ht="15.75" customHeight="1" x14ac:dyDescent="0.25">
      <c r="F200" s="1"/>
      <c r="N200" s="1"/>
      <c r="P200" s="1"/>
      <c r="T200" s="1"/>
      <c r="U200" s="1"/>
      <c r="V200" s="1"/>
      <c r="W200" s="1"/>
      <c r="X200" s="1"/>
      <c r="Y200" s="1"/>
      <c r="Z200" s="1"/>
      <c r="AA200" s="1"/>
    </row>
    <row r="201" spans="6:27" ht="15.75" customHeight="1" x14ac:dyDescent="0.25">
      <c r="F201" s="1"/>
      <c r="N201" s="1"/>
      <c r="P201" s="1"/>
      <c r="T201" s="1"/>
      <c r="U201" s="1"/>
      <c r="V201" s="1"/>
      <c r="W201" s="1"/>
      <c r="X201" s="1"/>
      <c r="Y201" s="1"/>
      <c r="Z201" s="1"/>
      <c r="AA201" s="1"/>
    </row>
    <row r="202" spans="6:27" ht="15.75" customHeight="1" x14ac:dyDescent="0.25">
      <c r="F202" s="1"/>
      <c r="N202" s="1"/>
      <c r="P202" s="1"/>
      <c r="T202" s="1"/>
      <c r="U202" s="1"/>
      <c r="V202" s="1"/>
      <c r="W202" s="1"/>
      <c r="X202" s="1"/>
      <c r="Y202" s="1"/>
      <c r="Z202" s="1"/>
      <c r="AA202" s="1"/>
    </row>
    <row r="203" spans="6:27" ht="15.75" customHeight="1" x14ac:dyDescent="0.25">
      <c r="F203" s="1"/>
      <c r="N203" s="1"/>
      <c r="P203" s="1"/>
      <c r="T203" s="1"/>
      <c r="U203" s="1"/>
      <c r="V203" s="1"/>
      <c r="W203" s="1"/>
      <c r="X203" s="1"/>
      <c r="Y203" s="1"/>
      <c r="Z203" s="1"/>
      <c r="AA203" s="1"/>
    </row>
    <row r="204" spans="6:27" ht="15.75" customHeight="1" x14ac:dyDescent="0.25">
      <c r="F204" s="1"/>
      <c r="N204" s="1"/>
      <c r="P204" s="1"/>
      <c r="T204" s="1"/>
      <c r="U204" s="1"/>
      <c r="V204" s="1"/>
      <c r="W204" s="1"/>
      <c r="X204" s="1"/>
      <c r="Y204" s="1"/>
      <c r="Z204" s="1"/>
      <c r="AA204" s="1"/>
    </row>
    <row r="205" spans="6:27" ht="15.75" customHeight="1" x14ac:dyDescent="0.25">
      <c r="F205" s="1"/>
      <c r="N205" s="1"/>
      <c r="P205" s="1"/>
      <c r="T205" s="1"/>
      <c r="U205" s="1"/>
      <c r="V205" s="1"/>
      <c r="W205" s="1"/>
      <c r="X205" s="1"/>
      <c r="Y205" s="1"/>
      <c r="Z205" s="1"/>
      <c r="AA205" s="1"/>
    </row>
    <row r="206" spans="6:27" ht="15.75" customHeight="1" x14ac:dyDescent="0.25">
      <c r="F206" s="1"/>
      <c r="N206" s="1"/>
      <c r="P206" s="1"/>
      <c r="T206" s="1"/>
      <c r="U206" s="1"/>
      <c r="V206" s="1"/>
      <c r="W206" s="1"/>
      <c r="X206" s="1"/>
      <c r="Y206" s="1"/>
      <c r="Z206" s="1"/>
      <c r="AA206" s="1"/>
    </row>
    <row r="207" spans="6:27" ht="15.75" customHeight="1" x14ac:dyDescent="0.25">
      <c r="F207" s="1"/>
      <c r="N207" s="1"/>
      <c r="P207" s="1"/>
      <c r="T207" s="1"/>
      <c r="U207" s="1"/>
      <c r="V207" s="1"/>
      <c r="W207" s="1"/>
      <c r="X207" s="1"/>
      <c r="Y207" s="1"/>
      <c r="Z207" s="1"/>
      <c r="AA207" s="1"/>
    </row>
    <row r="208" spans="6:27" ht="15.75" customHeight="1" x14ac:dyDescent="0.25">
      <c r="F208" s="1"/>
      <c r="N208" s="1"/>
      <c r="P208" s="1"/>
      <c r="T208" s="1"/>
      <c r="U208" s="1"/>
      <c r="V208" s="1"/>
      <c r="W208" s="1"/>
      <c r="X208" s="1"/>
      <c r="Y208" s="1"/>
      <c r="Z208" s="1"/>
      <c r="AA208" s="1"/>
    </row>
    <row r="209" spans="6:27" ht="15.75" customHeight="1" x14ac:dyDescent="0.25">
      <c r="F209" s="1"/>
      <c r="N209" s="1"/>
      <c r="P209" s="1"/>
      <c r="T209" s="1"/>
      <c r="U209" s="1"/>
      <c r="V209" s="1"/>
      <c r="W209" s="1"/>
      <c r="X209" s="1"/>
      <c r="Y209" s="1"/>
      <c r="Z209" s="1"/>
      <c r="AA209" s="1"/>
    </row>
    <row r="210" spans="6:27" ht="15.75" customHeight="1" x14ac:dyDescent="0.25">
      <c r="F210" s="1"/>
      <c r="N210" s="1"/>
      <c r="P210" s="1"/>
      <c r="T210" s="1"/>
      <c r="U210" s="1"/>
      <c r="V210" s="1"/>
      <c r="W210" s="1"/>
      <c r="X210" s="1"/>
      <c r="Y210" s="1"/>
      <c r="Z210" s="1"/>
      <c r="AA210" s="1"/>
    </row>
    <row r="211" spans="6:27" ht="15.75" customHeight="1" x14ac:dyDescent="0.25">
      <c r="F211" s="1"/>
      <c r="N211" s="1"/>
      <c r="P211" s="1"/>
      <c r="T211" s="1"/>
      <c r="U211" s="1"/>
      <c r="V211" s="1"/>
      <c r="W211" s="1"/>
      <c r="X211" s="1"/>
      <c r="Y211" s="1"/>
      <c r="Z211" s="1"/>
      <c r="AA211" s="1"/>
    </row>
    <row r="212" spans="6:27" ht="15.75" customHeight="1" x14ac:dyDescent="0.25">
      <c r="F212" s="1"/>
      <c r="N212" s="1"/>
      <c r="P212" s="1"/>
      <c r="T212" s="1"/>
      <c r="U212" s="1"/>
      <c r="V212" s="1"/>
      <c r="W212" s="1"/>
      <c r="X212" s="1"/>
      <c r="Y212" s="1"/>
      <c r="Z212" s="1"/>
      <c r="AA212" s="1"/>
    </row>
    <row r="213" spans="6:27" ht="15.75" customHeight="1" x14ac:dyDescent="0.25">
      <c r="F213" s="1"/>
      <c r="N213" s="1"/>
      <c r="P213" s="1"/>
      <c r="T213" s="1"/>
      <c r="U213" s="1"/>
      <c r="V213" s="1"/>
      <c r="W213" s="1"/>
      <c r="X213" s="1"/>
      <c r="Y213" s="1"/>
      <c r="Z213" s="1"/>
      <c r="AA213" s="1"/>
    </row>
    <row r="214" spans="6:27" ht="15.75" customHeight="1" x14ac:dyDescent="0.25">
      <c r="F214" s="1"/>
      <c r="N214" s="1"/>
      <c r="P214" s="1"/>
      <c r="T214" s="1"/>
      <c r="U214" s="1"/>
      <c r="V214" s="1"/>
      <c r="W214" s="1"/>
      <c r="X214" s="1"/>
      <c r="Y214" s="1"/>
      <c r="Z214" s="1"/>
      <c r="AA214" s="1"/>
    </row>
    <row r="215" spans="6:27" ht="15.75" customHeight="1" x14ac:dyDescent="0.25">
      <c r="F215" s="1"/>
      <c r="N215" s="1"/>
      <c r="P215" s="1"/>
      <c r="T215" s="1"/>
      <c r="U215" s="1"/>
      <c r="V215" s="1"/>
      <c r="W215" s="1"/>
      <c r="X215" s="1"/>
      <c r="Y215" s="1"/>
      <c r="Z215" s="1"/>
      <c r="AA215" s="1"/>
    </row>
    <row r="216" spans="6:27" ht="15.75" customHeight="1" x14ac:dyDescent="0.25">
      <c r="F216" s="1"/>
      <c r="N216" s="1"/>
      <c r="P216" s="1"/>
      <c r="T216" s="1"/>
      <c r="U216" s="1"/>
      <c r="V216" s="1"/>
      <c r="W216" s="1"/>
      <c r="X216" s="1"/>
      <c r="Y216" s="1"/>
      <c r="Z216" s="1"/>
      <c r="AA216" s="1"/>
    </row>
    <row r="217" spans="6:27" ht="15.75" customHeight="1" x14ac:dyDescent="0.25">
      <c r="F217" s="1"/>
      <c r="N217" s="1"/>
      <c r="P217" s="1"/>
      <c r="T217" s="1"/>
      <c r="U217" s="1"/>
      <c r="V217" s="1"/>
      <c r="W217" s="1"/>
      <c r="X217" s="1"/>
      <c r="Y217" s="1"/>
      <c r="Z217" s="1"/>
      <c r="AA217" s="1"/>
    </row>
    <row r="218" spans="6:27" ht="15.75" customHeight="1" x14ac:dyDescent="0.25">
      <c r="F218" s="1"/>
      <c r="N218" s="1"/>
      <c r="P218" s="1"/>
      <c r="T218" s="1"/>
      <c r="U218" s="1"/>
      <c r="V218" s="1"/>
      <c r="W218" s="1"/>
      <c r="X218" s="1"/>
      <c r="Y218" s="1"/>
      <c r="Z218" s="1"/>
      <c r="AA218" s="1"/>
    </row>
    <row r="219" spans="6:27" ht="15.75" customHeight="1" x14ac:dyDescent="0.25">
      <c r="F219" s="1"/>
      <c r="N219" s="1"/>
      <c r="P219" s="1"/>
      <c r="T219" s="1"/>
      <c r="U219" s="1"/>
      <c r="V219" s="1"/>
      <c r="W219" s="1"/>
      <c r="X219" s="1"/>
      <c r="Y219" s="1"/>
      <c r="Z219" s="1"/>
      <c r="AA219" s="1"/>
    </row>
    <row r="220" spans="6:27" ht="15.75" customHeight="1" x14ac:dyDescent="0.25">
      <c r="F220" s="1"/>
      <c r="N220" s="1"/>
      <c r="P220" s="1"/>
      <c r="T220" s="1"/>
      <c r="U220" s="1"/>
      <c r="V220" s="1"/>
      <c r="W220" s="1"/>
      <c r="X220" s="1"/>
      <c r="Y220" s="1"/>
      <c r="Z220" s="1"/>
      <c r="AA220" s="1"/>
    </row>
    <row r="221" spans="6:27" ht="15.75" customHeight="1" x14ac:dyDescent="0.25">
      <c r="F221" s="1"/>
      <c r="N221" s="1"/>
      <c r="P221" s="1"/>
      <c r="T221" s="1"/>
      <c r="U221" s="1"/>
      <c r="V221" s="1"/>
      <c r="W221" s="1"/>
      <c r="X221" s="1"/>
      <c r="Y221" s="1"/>
      <c r="Z221" s="1"/>
      <c r="AA221" s="1"/>
    </row>
    <row r="222" spans="6:27" ht="15.75" customHeight="1" x14ac:dyDescent="0.25">
      <c r="F222" s="1"/>
      <c r="N222" s="1"/>
      <c r="P222" s="1"/>
      <c r="T222" s="1"/>
      <c r="U222" s="1"/>
      <c r="V222" s="1"/>
      <c r="W222" s="1"/>
      <c r="X222" s="1"/>
      <c r="Y222" s="1"/>
      <c r="Z222" s="1"/>
      <c r="AA222" s="1"/>
    </row>
    <row r="223" spans="6:27" ht="15.75" customHeight="1" x14ac:dyDescent="0.25">
      <c r="F223" s="1"/>
      <c r="N223" s="1"/>
      <c r="P223" s="1"/>
      <c r="T223" s="1"/>
      <c r="U223" s="1"/>
      <c r="V223" s="1"/>
      <c r="W223" s="1"/>
      <c r="X223" s="1"/>
      <c r="Y223" s="1"/>
      <c r="Z223" s="1"/>
      <c r="AA223" s="1"/>
    </row>
    <row r="224" spans="6:27" ht="15.75" customHeight="1" x14ac:dyDescent="0.25">
      <c r="F224" s="1"/>
      <c r="N224" s="1"/>
      <c r="P224" s="1"/>
      <c r="T224" s="1"/>
      <c r="U224" s="1"/>
      <c r="V224" s="1"/>
      <c r="W224" s="1"/>
      <c r="X224" s="1"/>
      <c r="Y224" s="1"/>
      <c r="Z224" s="1"/>
      <c r="AA224" s="1"/>
    </row>
    <row r="225" spans="6:27" ht="15.75" customHeight="1" x14ac:dyDescent="0.25">
      <c r="F225" s="1"/>
      <c r="N225" s="1"/>
      <c r="P225" s="1"/>
      <c r="T225" s="1"/>
      <c r="U225" s="1"/>
      <c r="V225" s="1"/>
      <c r="W225" s="1"/>
      <c r="X225" s="1"/>
      <c r="Y225" s="1"/>
      <c r="Z225" s="1"/>
      <c r="AA225" s="1"/>
    </row>
    <row r="226" spans="6:27" ht="15.75" customHeight="1" x14ac:dyDescent="0.25">
      <c r="F226" s="1"/>
      <c r="N226" s="1"/>
      <c r="P226" s="1"/>
      <c r="T226" s="1"/>
      <c r="U226" s="1"/>
      <c r="V226" s="1"/>
      <c r="W226" s="1"/>
      <c r="X226" s="1"/>
      <c r="Y226" s="1"/>
      <c r="Z226" s="1"/>
      <c r="AA226" s="1"/>
    </row>
    <row r="227" spans="6:27" ht="15.75" customHeight="1" x14ac:dyDescent="0.25">
      <c r="F227" s="1"/>
      <c r="N227" s="1"/>
      <c r="P227" s="1"/>
      <c r="T227" s="1"/>
      <c r="U227" s="1"/>
      <c r="V227" s="1"/>
      <c r="W227" s="1"/>
      <c r="X227" s="1"/>
      <c r="Y227" s="1"/>
      <c r="Z227" s="1"/>
      <c r="AA227" s="1"/>
    </row>
    <row r="228" spans="6:27" ht="15.75" customHeight="1" x14ac:dyDescent="0.25">
      <c r="F228" s="1"/>
      <c r="N228" s="1"/>
      <c r="P228" s="1"/>
      <c r="T228" s="1"/>
      <c r="U228" s="1"/>
      <c r="V228" s="1"/>
      <c r="W228" s="1"/>
      <c r="X228" s="1"/>
      <c r="Y228" s="1"/>
      <c r="Z228" s="1"/>
      <c r="AA228" s="1"/>
    </row>
    <row r="229" spans="6:27" ht="15.75" customHeight="1" x14ac:dyDescent="0.25">
      <c r="F229" s="1"/>
      <c r="N229" s="1"/>
      <c r="P229" s="1"/>
      <c r="T229" s="1"/>
      <c r="U229" s="1"/>
      <c r="V229" s="1"/>
      <c r="W229" s="1"/>
      <c r="X229" s="1"/>
      <c r="Y229" s="1"/>
      <c r="Z229" s="1"/>
      <c r="AA229" s="1"/>
    </row>
    <row r="230" spans="6:27" ht="15.75" customHeight="1" x14ac:dyDescent="0.25">
      <c r="F230" s="1"/>
      <c r="N230" s="1"/>
      <c r="P230" s="1"/>
      <c r="T230" s="1"/>
      <c r="U230" s="1"/>
      <c r="V230" s="1"/>
      <c r="W230" s="1"/>
      <c r="X230" s="1"/>
      <c r="Y230" s="1"/>
      <c r="Z230" s="1"/>
      <c r="AA230" s="1"/>
    </row>
    <row r="231" spans="6:27" ht="15.75" customHeight="1" x14ac:dyDescent="0.25">
      <c r="F231" s="1"/>
      <c r="N231" s="1"/>
      <c r="P231" s="1"/>
      <c r="T231" s="1"/>
      <c r="U231" s="1"/>
      <c r="V231" s="1"/>
      <c r="W231" s="1"/>
      <c r="X231" s="1"/>
      <c r="Y231" s="1"/>
      <c r="Z231" s="1"/>
      <c r="AA231" s="1"/>
    </row>
    <row r="232" spans="6:27" ht="15.75" customHeight="1" x14ac:dyDescent="0.25">
      <c r="F232" s="1"/>
      <c r="N232" s="1"/>
      <c r="P232" s="1"/>
      <c r="T232" s="1"/>
      <c r="U232" s="1"/>
      <c r="V232" s="1"/>
      <c r="W232" s="1"/>
      <c r="X232" s="1"/>
      <c r="Y232" s="1"/>
      <c r="Z232" s="1"/>
      <c r="AA232" s="1"/>
    </row>
    <row r="233" spans="6:27" ht="15.75" customHeight="1" x14ac:dyDescent="0.25">
      <c r="F233" s="1"/>
      <c r="N233" s="1"/>
      <c r="P233" s="1"/>
      <c r="T233" s="1"/>
      <c r="U233" s="1"/>
      <c r="V233" s="1"/>
      <c r="W233" s="1"/>
      <c r="X233" s="1"/>
      <c r="Y233" s="1"/>
      <c r="Z233" s="1"/>
      <c r="AA233" s="1"/>
    </row>
    <row r="234" spans="6:27" ht="15.75" customHeight="1" x14ac:dyDescent="0.25">
      <c r="F234" s="1"/>
      <c r="N234" s="1"/>
      <c r="P234" s="1"/>
      <c r="T234" s="1"/>
      <c r="U234" s="1"/>
      <c r="V234" s="1"/>
      <c r="W234" s="1"/>
      <c r="X234" s="1"/>
      <c r="Y234" s="1"/>
      <c r="Z234" s="1"/>
      <c r="AA234" s="1"/>
    </row>
    <row r="235" spans="6:27" ht="15.75" customHeight="1" x14ac:dyDescent="0.25">
      <c r="F235" s="1"/>
      <c r="N235" s="1"/>
      <c r="P235" s="1"/>
      <c r="T235" s="1"/>
      <c r="U235" s="1"/>
      <c r="V235" s="1"/>
      <c r="W235" s="1"/>
      <c r="X235" s="1"/>
      <c r="Y235" s="1"/>
      <c r="Z235" s="1"/>
      <c r="AA235" s="1"/>
    </row>
    <row r="236" spans="6:27" ht="15.75" customHeight="1" x14ac:dyDescent="0.25">
      <c r="F236" s="1"/>
      <c r="N236" s="1"/>
      <c r="P236" s="1"/>
      <c r="T236" s="1"/>
      <c r="U236" s="1"/>
      <c r="V236" s="1"/>
      <c r="W236" s="1"/>
      <c r="X236" s="1"/>
      <c r="Y236" s="1"/>
      <c r="Z236" s="1"/>
      <c r="AA236" s="1"/>
    </row>
    <row r="237" spans="6:27" ht="15.75" customHeight="1" x14ac:dyDescent="0.25">
      <c r="F237" s="1"/>
      <c r="N237" s="1"/>
      <c r="P237" s="1"/>
      <c r="T237" s="1"/>
      <c r="U237" s="1"/>
      <c r="V237" s="1"/>
      <c r="W237" s="1"/>
      <c r="X237" s="1"/>
      <c r="Y237" s="1"/>
      <c r="Z237" s="1"/>
      <c r="AA237" s="1"/>
    </row>
    <row r="238" spans="6:27" ht="15.75" customHeight="1" x14ac:dyDescent="0.25">
      <c r="F238" s="1"/>
      <c r="N238" s="1"/>
      <c r="P238" s="1"/>
      <c r="T238" s="1"/>
      <c r="U238" s="1"/>
      <c r="V238" s="1"/>
      <c r="W238" s="1"/>
      <c r="X238" s="1"/>
      <c r="Y238" s="1"/>
      <c r="Z238" s="1"/>
      <c r="AA238" s="1"/>
    </row>
    <row r="239" spans="6:27" ht="15.75" customHeight="1" x14ac:dyDescent="0.25">
      <c r="F239" s="1"/>
      <c r="N239" s="1"/>
      <c r="P239" s="1"/>
      <c r="T239" s="1"/>
      <c r="U239" s="1"/>
      <c r="V239" s="1"/>
      <c r="W239" s="1"/>
      <c r="X239" s="1"/>
      <c r="Y239" s="1"/>
      <c r="Z239" s="1"/>
      <c r="AA239" s="1"/>
    </row>
    <row r="240" spans="6:27" ht="15.75" customHeight="1" x14ac:dyDescent="0.25">
      <c r="F240" s="1"/>
      <c r="N240" s="1"/>
      <c r="P240" s="1"/>
      <c r="T240" s="1"/>
      <c r="U240" s="1"/>
      <c r="V240" s="1"/>
      <c r="W240" s="1"/>
      <c r="X240" s="1"/>
      <c r="Y240" s="1"/>
      <c r="Z240" s="1"/>
      <c r="AA240" s="1"/>
    </row>
    <row r="241" spans="6:27" ht="15.75" customHeight="1" x14ac:dyDescent="0.25">
      <c r="F241" s="1"/>
      <c r="N241" s="1"/>
      <c r="P241" s="1"/>
      <c r="T241" s="1"/>
      <c r="U241" s="1"/>
      <c r="V241" s="1"/>
      <c r="W241" s="1"/>
      <c r="X241" s="1"/>
      <c r="Y241" s="1"/>
      <c r="Z241" s="1"/>
      <c r="AA241" s="1"/>
    </row>
    <row r="242" spans="6:27" ht="15.75" customHeight="1" x14ac:dyDescent="0.25">
      <c r="F242" s="1"/>
      <c r="N242" s="1"/>
      <c r="P242" s="1"/>
      <c r="T242" s="1"/>
      <c r="U242" s="1"/>
      <c r="V242" s="1"/>
      <c r="W242" s="1"/>
      <c r="X242" s="1"/>
      <c r="Y242" s="1"/>
      <c r="Z242" s="1"/>
      <c r="AA242" s="1"/>
    </row>
    <row r="243" spans="6:27" ht="15.75" customHeight="1" x14ac:dyDescent="0.25">
      <c r="F243" s="1"/>
      <c r="N243" s="1"/>
      <c r="P243" s="1"/>
      <c r="T243" s="1"/>
      <c r="U243" s="1"/>
      <c r="V243" s="1"/>
      <c r="W243" s="1"/>
      <c r="X243" s="1"/>
      <c r="Y243" s="1"/>
      <c r="Z243" s="1"/>
      <c r="AA243" s="1"/>
    </row>
    <row r="244" spans="6:27" ht="15.75" customHeight="1" x14ac:dyDescent="0.25">
      <c r="F244" s="1"/>
      <c r="N244" s="1"/>
      <c r="P244" s="1"/>
      <c r="T244" s="1"/>
      <c r="U244" s="1"/>
      <c r="V244" s="1"/>
      <c r="W244" s="1"/>
      <c r="X244" s="1"/>
      <c r="Y244" s="1"/>
      <c r="Z244" s="1"/>
      <c r="AA244" s="1"/>
    </row>
    <row r="245" spans="6:27" ht="15.75" customHeight="1" x14ac:dyDescent="0.25">
      <c r="F245" s="1"/>
      <c r="N245" s="1"/>
      <c r="P245" s="1"/>
      <c r="T245" s="1"/>
      <c r="U245" s="1"/>
      <c r="V245" s="1"/>
      <c r="W245" s="1"/>
      <c r="X245" s="1"/>
      <c r="Y245" s="1"/>
      <c r="Z245" s="1"/>
      <c r="AA245" s="1"/>
    </row>
    <row r="246" spans="6:27" ht="15.75" customHeight="1" x14ac:dyDescent="0.25">
      <c r="F246" s="1"/>
      <c r="N246" s="1"/>
      <c r="P246" s="1"/>
      <c r="T246" s="1"/>
      <c r="U246" s="1"/>
      <c r="V246" s="1"/>
      <c r="W246" s="1"/>
      <c r="X246" s="1"/>
      <c r="Y246" s="1"/>
      <c r="Z246" s="1"/>
      <c r="AA246" s="1"/>
    </row>
    <row r="247" spans="6:27" ht="15.75" customHeight="1" x14ac:dyDescent="0.25">
      <c r="F247" s="1"/>
      <c r="N247" s="1"/>
      <c r="P247" s="1"/>
      <c r="T247" s="1"/>
      <c r="U247" s="1"/>
      <c r="V247" s="1"/>
      <c r="W247" s="1"/>
      <c r="X247" s="1"/>
      <c r="Y247" s="1"/>
      <c r="Z247" s="1"/>
      <c r="AA247" s="1"/>
    </row>
    <row r="248" spans="6:27" ht="15.75" customHeight="1" x14ac:dyDescent="0.25">
      <c r="F248" s="1"/>
      <c r="N248" s="1"/>
      <c r="P248" s="1"/>
      <c r="T248" s="1"/>
      <c r="U248" s="1"/>
      <c r="V248" s="1"/>
      <c r="W248" s="1"/>
      <c r="X248" s="1"/>
      <c r="Y248" s="1"/>
      <c r="Z248" s="1"/>
      <c r="AA248" s="1"/>
    </row>
    <row r="249" spans="6:27" ht="15.75" customHeight="1" x14ac:dyDescent="0.25">
      <c r="F249" s="1"/>
      <c r="N249" s="1"/>
      <c r="P249" s="1"/>
      <c r="T249" s="1"/>
      <c r="U249" s="1"/>
      <c r="V249" s="1"/>
      <c r="W249" s="1"/>
      <c r="X249" s="1"/>
      <c r="Y249" s="1"/>
      <c r="Z249" s="1"/>
      <c r="AA249" s="1"/>
    </row>
    <row r="250" spans="6:27" ht="15.75" customHeight="1" x14ac:dyDescent="0.25">
      <c r="F250" s="1"/>
      <c r="N250" s="1"/>
      <c r="P250" s="1"/>
      <c r="T250" s="1"/>
      <c r="U250" s="1"/>
      <c r="V250" s="1"/>
      <c r="W250" s="1"/>
      <c r="X250" s="1"/>
      <c r="Y250" s="1"/>
      <c r="Z250" s="1"/>
      <c r="AA250" s="1"/>
    </row>
    <row r="251" spans="6:27" ht="15.75" customHeight="1" x14ac:dyDescent="0.25">
      <c r="F251" s="1"/>
      <c r="N251" s="1"/>
      <c r="P251" s="1"/>
      <c r="T251" s="1"/>
      <c r="U251" s="1"/>
      <c r="V251" s="1"/>
      <c r="W251" s="1"/>
      <c r="X251" s="1"/>
      <c r="Y251" s="1"/>
      <c r="Z251" s="1"/>
      <c r="AA251" s="1"/>
    </row>
    <row r="252" spans="6:27" ht="15.75" customHeight="1" x14ac:dyDescent="0.25">
      <c r="F252" s="1"/>
      <c r="N252" s="1"/>
      <c r="P252" s="1"/>
      <c r="T252" s="1"/>
      <c r="U252" s="1"/>
      <c r="V252" s="1"/>
      <c r="W252" s="1"/>
      <c r="X252" s="1"/>
      <c r="Y252" s="1"/>
      <c r="Z252" s="1"/>
      <c r="AA252" s="1"/>
    </row>
    <row r="253" spans="6:27" ht="15.75" customHeight="1" x14ac:dyDescent="0.25">
      <c r="F253" s="1"/>
      <c r="N253" s="1"/>
      <c r="P253" s="1"/>
      <c r="T253" s="1"/>
      <c r="U253" s="1"/>
      <c r="V253" s="1"/>
      <c r="W253" s="1"/>
      <c r="X253" s="1"/>
      <c r="Y253" s="1"/>
      <c r="Z253" s="1"/>
      <c r="AA253" s="1"/>
    </row>
    <row r="254" spans="6:27" ht="15.75" customHeight="1" x14ac:dyDescent="0.25">
      <c r="F254" s="1"/>
      <c r="N254" s="1"/>
      <c r="P254" s="1"/>
      <c r="T254" s="1"/>
      <c r="U254" s="1"/>
      <c r="V254" s="1"/>
      <c r="W254" s="1"/>
      <c r="X254" s="1"/>
      <c r="Y254" s="1"/>
      <c r="Z254" s="1"/>
      <c r="AA254" s="1"/>
    </row>
    <row r="255" spans="6:27" ht="15.75" customHeight="1" x14ac:dyDescent="0.25">
      <c r="F255" s="1"/>
      <c r="N255" s="1"/>
      <c r="P255" s="1"/>
      <c r="T255" s="1"/>
      <c r="U255" s="1"/>
      <c r="V255" s="1"/>
      <c r="W255" s="1"/>
      <c r="X255" s="1"/>
      <c r="Y255" s="1"/>
      <c r="Z255" s="1"/>
      <c r="AA255" s="1"/>
    </row>
    <row r="256" spans="6:27" ht="15.75" customHeight="1" x14ac:dyDescent="0.25">
      <c r="F256" s="1"/>
      <c r="N256" s="1"/>
      <c r="P256" s="1"/>
      <c r="T256" s="1"/>
      <c r="U256" s="1"/>
      <c r="V256" s="1"/>
      <c r="W256" s="1"/>
      <c r="X256" s="1"/>
      <c r="Y256" s="1"/>
      <c r="Z256" s="1"/>
      <c r="AA256" s="1"/>
    </row>
    <row r="257" spans="6:27" ht="15.75" customHeight="1" x14ac:dyDescent="0.25">
      <c r="F257" s="1"/>
      <c r="N257" s="1"/>
      <c r="P257" s="1"/>
      <c r="T257" s="1"/>
      <c r="U257" s="1"/>
      <c r="V257" s="1"/>
      <c r="W257" s="1"/>
      <c r="X257" s="1"/>
      <c r="Y257" s="1"/>
      <c r="Z257" s="1"/>
      <c r="AA257" s="1"/>
    </row>
    <row r="258" spans="6:27" ht="15.75" customHeight="1" x14ac:dyDescent="0.25">
      <c r="F258" s="1"/>
      <c r="N258" s="1"/>
      <c r="P258" s="1"/>
      <c r="T258" s="1"/>
      <c r="U258" s="1"/>
      <c r="V258" s="1"/>
      <c r="W258" s="1"/>
      <c r="X258" s="1"/>
      <c r="Y258" s="1"/>
      <c r="Z258" s="1"/>
      <c r="AA258" s="1"/>
    </row>
    <row r="259" spans="6:27" ht="15.75" customHeight="1" x14ac:dyDescent="0.25">
      <c r="F259" s="1"/>
      <c r="N259" s="1"/>
      <c r="P259" s="1"/>
      <c r="T259" s="1"/>
      <c r="U259" s="1"/>
      <c r="V259" s="1"/>
      <c r="W259" s="1"/>
      <c r="X259" s="1"/>
      <c r="Y259" s="1"/>
      <c r="Z259" s="1"/>
      <c r="AA259" s="1"/>
    </row>
    <row r="260" spans="6:27" ht="15.75" customHeight="1" x14ac:dyDescent="0.25">
      <c r="F260" s="1"/>
      <c r="N260" s="1"/>
      <c r="P260" s="1"/>
      <c r="T260" s="1"/>
      <c r="U260" s="1"/>
      <c r="V260" s="1"/>
      <c r="W260" s="1"/>
      <c r="X260" s="1"/>
      <c r="Y260" s="1"/>
      <c r="Z260" s="1"/>
      <c r="AA260" s="1"/>
    </row>
    <row r="261" spans="6:27" ht="15.75" customHeight="1" x14ac:dyDescent="0.25">
      <c r="F261" s="1"/>
      <c r="N261" s="1"/>
      <c r="P261" s="1"/>
      <c r="T261" s="1"/>
      <c r="U261" s="1"/>
      <c r="V261" s="1"/>
      <c r="W261" s="1"/>
      <c r="X261" s="1"/>
      <c r="Y261" s="1"/>
      <c r="Z261" s="1"/>
      <c r="AA261" s="1"/>
    </row>
    <row r="262" spans="6:27" ht="15.75" customHeight="1" x14ac:dyDescent="0.25">
      <c r="F262" s="1"/>
      <c r="N262" s="1"/>
      <c r="P262" s="1"/>
      <c r="T262" s="1"/>
      <c r="U262" s="1"/>
      <c r="V262" s="1"/>
      <c r="W262" s="1"/>
      <c r="X262" s="1"/>
      <c r="Y262" s="1"/>
      <c r="Z262" s="1"/>
      <c r="AA262" s="1"/>
    </row>
    <row r="263" spans="6:27" ht="15.75" customHeight="1" x14ac:dyDescent="0.25">
      <c r="F263" s="1"/>
      <c r="N263" s="1"/>
      <c r="P263" s="1"/>
      <c r="T263" s="1"/>
      <c r="U263" s="1"/>
      <c r="V263" s="1"/>
      <c r="W263" s="1"/>
      <c r="X263" s="1"/>
      <c r="Y263" s="1"/>
      <c r="Z263" s="1"/>
      <c r="AA263" s="1"/>
    </row>
    <row r="264" spans="6:27" ht="15.75" customHeight="1" x14ac:dyDescent="0.25">
      <c r="F264" s="1"/>
      <c r="N264" s="1"/>
      <c r="P264" s="1"/>
      <c r="T264" s="1"/>
      <c r="U264" s="1"/>
      <c r="V264" s="1"/>
      <c r="W264" s="1"/>
      <c r="X264" s="1"/>
      <c r="Y264" s="1"/>
      <c r="Z264" s="1"/>
      <c r="AA264" s="1"/>
    </row>
    <row r="265" spans="6:27" ht="15.75" customHeight="1" x14ac:dyDescent="0.25">
      <c r="F265" s="1"/>
      <c r="N265" s="1"/>
      <c r="P265" s="1"/>
      <c r="T265" s="1"/>
      <c r="U265" s="1"/>
      <c r="V265" s="1"/>
      <c r="W265" s="1"/>
      <c r="X265" s="1"/>
      <c r="Y265" s="1"/>
      <c r="Z265" s="1"/>
      <c r="AA265" s="1"/>
    </row>
    <row r="266" spans="6:27" ht="15.75" customHeight="1" x14ac:dyDescent="0.25">
      <c r="F266" s="1"/>
      <c r="N266" s="1"/>
      <c r="P266" s="1"/>
      <c r="T266" s="1"/>
      <c r="U266" s="1"/>
      <c r="V266" s="1"/>
      <c r="W266" s="1"/>
      <c r="X266" s="1"/>
      <c r="Y266" s="1"/>
      <c r="Z266" s="1"/>
      <c r="AA266" s="1"/>
    </row>
    <row r="267" spans="6:27" ht="15.75" customHeight="1" x14ac:dyDescent="0.25">
      <c r="F267" s="1"/>
      <c r="N267" s="1"/>
      <c r="P267" s="1"/>
      <c r="T267" s="1"/>
      <c r="U267" s="1"/>
      <c r="V267" s="1"/>
      <c r="W267" s="1"/>
      <c r="X267" s="1"/>
      <c r="Y267" s="1"/>
      <c r="Z267" s="1"/>
      <c r="AA267" s="1"/>
    </row>
    <row r="268" spans="6:27" ht="15.75" customHeight="1" x14ac:dyDescent="0.25">
      <c r="F268" s="1"/>
      <c r="N268" s="1"/>
      <c r="P268" s="1"/>
      <c r="T268" s="1"/>
      <c r="U268" s="1"/>
      <c r="V268" s="1"/>
      <c r="W268" s="1"/>
      <c r="X268" s="1"/>
      <c r="Y268" s="1"/>
      <c r="Z268" s="1"/>
      <c r="AA268" s="1"/>
    </row>
    <row r="269" spans="6:27" ht="15.75" customHeight="1" x14ac:dyDescent="0.25">
      <c r="F269" s="1"/>
      <c r="N269" s="1"/>
      <c r="P269" s="1"/>
      <c r="T269" s="1"/>
      <c r="U269" s="1"/>
      <c r="V269" s="1"/>
      <c r="W269" s="1"/>
      <c r="X269" s="1"/>
      <c r="Y269" s="1"/>
      <c r="Z269" s="1"/>
      <c r="AA269" s="1"/>
    </row>
    <row r="270" spans="6:27" ht="15.75" customHeight="1" x14ac:dyDescent="0.25">
      <c r="F270" s="1"/>
      <c r="N270" s="1"/>
      <c r="P270" s="1"/>
      <c r="T270" s="1"/>
      <c r="U270" s="1"/>
      <c r="V270" s="1"/>
      <c r="W270" s="1"/>
      <c r="X270" s="1"/>
      <c r="Y270" s="1"/>
      <c r="Z270" s="1"/>
      <c r="AA270" s="1"/>
    </row>
    <row r="271" spans="6:27" ht="15.75" customHeight="1" x14ac:dyDescent="0.25">
      <c r="F271" s="1"/>
      <c r="N271" s="1"/>
      <c r="P271" s="1"/>
      <c r="T271" s="1"/>
      <c r="U271" s="1"/>
      <c r="V271" s="1"/>
      <c r="W271" s="1"/>
      <c r="X271" s="1"/>
      <c r="Y271" s="1"/>
      <c r="Z271" s="1"/>
      <c r="AA271" s="1"/>
    </row>
    <row r="272" spans="6:27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mergeCells count="7">
    <mergeCell ref="E7:E10"/>
    <mergeCell ref="F7:F10"/>
    <mergeCell ref="B2:C2"/>
    <mergeCell ref="B3:C3"/>
    <mergeCell ref="B7:B10"/>
    <mergeCell ref="C7:C10"/>
    <mergeCell ref="D7:D10"/>
  </mergeCells>
  <pageMargins left="0.7" right="0.7" top="0.75" bottom="0.75" header="0" footer="0"/>
  <pageSetup orientation="landscape" r:id="rId1"/>
  <ignoredErrors>
    <ignoredError sqref="C17:D18 B19:C25 C27:C29 C35:C36 B37:D42 C52:D57 B12 D43:D44 B26:B34 C45:D47 C50:D50 B59:C70 D58" numberStoredAsText="1"/>
    <ignoredError sqref="F17:F23 F26:F28 F59 F14:F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1002"/>
  <sheetViews>
    <sheetView topLeftCell="A11" zoomScale="89" zoomScaleNormal="89" workbookViewId="0">
      <selection activeCell="M15" sqref="M15"/>
    </sheetView>
  </sheetViews>
  <sheetFormatPr baseColWidth="10" defaultColWidth="14.42578125" defaultRowHeight="15" customHeight="1" x14ac:dyDescent="0.25"/>
  <cols>
    <col min="1" max="1" width="2.140625" customWidth="1"/>
    <col min="2" max="2" width="4.28515625" customWidth="1"/>
    <col min="3" max="3" width="3.42578125" customWidth="1"/>
    <col min="4" max="4" width="5" customWidth="1"/>
    <col min="5" max="5" width="60.5703125" customWidth="1"/>
    <col min="6" max="6" width="12.5703125" customWidth="1"/>
    <col min="7" max="9" width="13.7109375" customWidth="1"/>
    <col min="10" max="10" width="16.140625" customWidth="1"/>
    <col min="11" max="11" width="30.5703125" style="57" customWidth="1"/>
    <col min="12" max="15" width="14.5703125" style="57" customWidth="1"/>
    <col min="16" max="17" width="14.42578125" style="57" customWidth="1"/>
    <col min="18" max="19" width="14.42578125" style="57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7"/>
    </row>
    <row r="2" spans="1:19" x14ac:dyDescent="0.25">
      <c r="A2" s="1"/>
      <c r="B2" s="733"/>
      <c r="C2" s="732"/>
      <c r="D2" s="1"/>
      <c r="E2" s="731" t="s">
        <v>322</v>
      </c>
      <c r="F2" s="732"/>
      <c r="G2" s="732"/>
      <c r="H2" s="1"/>
      <c r="I2" s="4"/>
      <c r="J2" s="7"/>
    </row>
    <row r="3" spans="1:19" x14ac:dyDescent="0.25">
      <c r="A3" s="1"/>
      <c r="B3" s="733"/>
      <c r="C3" s="732"/>
      <c r="D3" s="1"/>
      <c r="E3" s="735" t="s">
        <v>85</v>
      </c>
      <c r="F3" s="732"/>
      <c r="G3" s="732"/>
      <c r="H3" s="20"/>
      <c r="I3" s="4"/>
      <c r="J3" s="7"/>
    </row>
    <row r="4" spans="1:19" x14ac:dyDescent="0.25">
      <c r="A4" s="1"/>
      <c r="B4" s="1"/>
      <c r="C4" s="1"/>
      <c r="D4" s="1"/>
      <c r="E4" s="735" t="s">
        <v>0</v>
      </c>
      <c r="F4" s="732"/>
      <c r="G4" s="732"/>
      <c r="H4" s="1"/>
      <c r="I4" s="1"/>
      <c r="J4" s="7"/>
    </row>
    <row r="5" spans="1:19" x14ac:dyDescent="0.25">
      <c r="A5" s="1"/>
      <c r="B5" s="1"/>
      <c r="C5" s="5"/>
      <c r="D5" s="5"/>
      <c r="E5" s="731" t="s">
        <v>107</v>
      </c>
      <c r="F5" s="732"/>
      <c r="G5" s="732"/>
      <c r="H5" s="732"/>
      <c r="I5" s="1"/>
      <c r="J5" s="7"/>
    </row>
    <row r="6" spans="1:19" ht="15.75" customHeight="1" thickBot="1" x14ac:dyDescent="0.3">
      <c r="A6" s="1"/>
      <c r="B6" s="1"/>
      <c r="C6" s="1"/>
      <c r="D6" s="1"/>
      <c r="E6" s="1"/>
      <c r="F6" s="1"/>
      <c r="G6" s="1">
        <f>+G14-G8</f>
        <v>0</v>
      </c>
      <c r="H6" s="1">
        <f>+H14-H8</f>
        <v>0</v>
      </c>
      <c r="I6" s="1"/>
      <c r="J6" s="7"/>
      <c r="K6" s="743"/>
      <c r="L6" s="743"/>
      <c r="M6" s="743"/>
      <c r="N6" s="743"/>
      <c r="O6" s="743"/>
    </row>
    <row r="7" spans="1:19" ht="33" customHeight="1" thickBot="1" x14ac:dyDescent="0.3">
      <c r="A7" s="1"/>
      <c r="B7" s="21" t="s">
        <v>2</v>
      </c>
      <c r="C7" s="21" t="s">
        <v>3</v>
      </c>
      <c r="D7" s="21" t="s">
        <v>4</v>
      </c>
      <c r="E7" s="22" t="s">
        <v>5</v>
      </c>
      <c r="F7" s="357" t="s">
        <v>6</v>
      </c>
      <c r="G7" s="356" t="s">
        <v>7</v>
      </c>
      <c r="H7" s="118" t="s">
        <v>8</v>
      </c>
      <c r="I7" s="119" t="s">
        <v>9</v>
      </c>
      <c r="J7" s="7"/>
      <c r="K7" s="728" t="s">
        <v>391</v>
      </c>
      <c r="L7" s="729"/>
      <c r="M7" s="729"/>
      <c r="N7" s="729"/>
      <c r="O7" s="730"/>
    </row>
    <row r="8" spans="1:19" ht="15.75" customHeight="1" thickBot="1" x14ac:dyDescent="0.3">
      <c r="A8" s="1"/>
      <c r="B8" s="21"/>
      <c r="C8" s="21"/>
      <c r="D8" s="21"/>
      <c r="E8" s="23" t="s">
        <v>10</v>
      </c>
      <c r="F8" s="358">
        <f>+F11+F13</f>
        <v>7798353</v>
      </c>
      <c r="G8" s="700">
        <f>+G11+G13+G9</f>
        <v>696440</v>
      </c>
      <c r="H8" s="390">
        <f>+F8+G8-H30</f>
        <v>8494793</v>
      </c>
      <c r="I8" s="24">
        <f t="shared" ref="I8:I30" si="0">IFERROR(H8/F8-1,"0,00%")</f>
        <v>8.9306036800334665E-2</v>
      </c>
      <c r="J8" s="156"/>
      <c r="K8" s="646" t="s">
        <v>332</v>
      </c>
      <c r="L8" s="646" t="s">
        <v>333</v>
      </c>
      <c r="M8" s="646" t="s">
        <v>334</v>
      </c>
      <c r="N8" s="646" t="s">
        <v>335</v>
      </c>
      <c r="O8" s="647" t="s">
        <v>336</v>
      </c>
    </row>
    <row r="9" spans="1:19" s="427" customFormat="1" ht="27" hidden="1" customHeight="1" x14ac:dyDescent="0.25">
      <c r="A9" s="1"/>
      <c r="B9" s="61" t="s">
        <v>23</v>
      </c>
      <c r="C9" s="61"/>
      <c r="D9" s="61"/>
      <c r="E9" s="66" t="s">
        <v>131</v>
      </c>
      <c r="F9" s="354">
        <v>0</v>
      </c>
      <c r="G9" s="701"/>
      <c r="H9" s="432">
        <f t="shared" ref="H9:H30" si="1">+F9+G9</f>
        <v>0</v>
      </c>
      <c r="I9" s="27" t="str">
        <f t="shared" si="0"/>
        <v>0,00%</v>
      </c>
      <c r="J9" s="156"/>
      <c r="K9" s="648" t="s">
        <v>364</v>
      </c>
      <c r="L9" s="150">
        <v>78167000</v>
      </c>
      <c r="M9" s="150">
        <v>50300911</v>
      </c>
      <c r="N9" s="150">
        <v>50300911</v>
      </c>
      <c r="O9" s="435">
        <v>50300911</v>
      </c>
      <c r="P9" s="57"/>
      <c r="Q9" s="57"/>
      <c r="R9" s="57"/>
      <c r="S9" s="57"/>
    </row>
    <row r="10" spans="1:19" s="427" customFormat="1" ht="15.75" hidden="1" customHeight="1" x14ac:dyDescent="0.25">
      <c r="A10" s="1"/>
      <c r="B10" s="61"/>
      <c r="C10" s="82" t="s">
        <v>16</v>
      </c>
      <c r="D10" s="61"/>
      <c r="E10" s="428" t="s">
        <v>126</v>
      </c>
      <c r="F10" s="354">
        <v>0</v>
      </c>
      <c r="G10" s="702"/>
      <c r="H10" s="435">
        <f t="shared" si="1"/>
        <v>0</v>
      </c>
      <c r="I10" s="84" t="str">
        <f t="shared" si="0"/>
        <v>0,00%</v>
      </c>
      <c r="J10" s="156"/>
      <c r="K10" s="649" t="s">
        <v>346</v>
      </c>
      <c r="L10" s="150">
        <v>8711000</v>
      </c>
      <c r="M10" s="150">
        <v>8710323</v>
      </c>
      <c r="N10" s="150">
        <v>8710323</v>
      </c>
      <c r="O10" s="435">
        <v>8710323</v>
      </c>
      <c r="P10" s="57"/>
      <c r="Q10" s="57"/>
      <c r="R10" s="57"/>
      <c r="S10" s="57"/>
    </row>
    <row r="11" spans="1:19" ht="15" customHeight="1" x14ac:dyDescent="0.25">
      <c r="A11" s="1"/>
      <c r="B11" s="26" t="s">
        <v>29</v>
      </c>
      <c r="C11" s="26" t="s">
        <v>12</v>
      </c>
      <c r="D11" s="26" t="s">
        <v>13</v>
      </c>
      <c r="E11" s="99" t="s">
        <v>30</v>
      </c>
      <c r="F11" s="165">
        <f t="shared" ref="F11" si="2">+F12</f>
        <v>7798343</v>
      </c>
      <c r="G11" s="703">
        <f>+G12</f>
        <v>696440</v>
      </c>
      <c r="H11" s="432">
        <f t="shared" si="1"/>
        <v>8494783</v>
      </c>
      <c r="I11" s="27">
        <f t="shared" si="0"/>
        <v>8.9306151319581639E-2</v>
      </c>
      <c r="J11" s="156"/>
      <c r="K11" s="648" t="s">
        <v>350</v>
      </c>
      <c r="L11" s="669">
        <v>8494783000</v>
      </c>
      <c r="M11" s="669">
        <v>1806963687</v>
      </c>
      <c r="N11" s="669">
        <v>1806963687</v>
      </c>
      <c r="O11" s="780">
        <v>1806963687</v>
      </c>
    </row>
    <row r="12" spans="1:19" ht="15" customHeight="1" x14ac:dyDescent="0.25">
      <c r="A12" s="1"/>
      <c r="B12" s="29" t="s">
        <v>18</v>
      </c>
      <c r="C12" s="29" t="s">
        <v>25</v>
      </c>
      <c r="D12" s="29" t="s">
        <v>13</v>
      </c>
      <c r="E12" s="73" t="s">
        <v>31</v>
      </c>
      <c r="F12" s="359">
        <v>7798343</v>
      </c>
      <c r="G12" s="359">
        <f>+'Decretos 050502'!F16</f>
        <v>696440</v>
      </c>
      <c r="H12" s="433">
        <f>+F12+G12</f>
        <v>8494783</v>
      </c>
      <c r="I12" s="28">
        <f t="shared" si="0"/>
        <v>8.9306151319581639E-2</v>
      </c>
      <c r="J12" s="7"/>
      <c r="K12" s="649" t="s">
        <v>351</v>
      </c>
      <c r="L12" s="67">
        <v>8494783000</v>
      </c>
      <c r="M12" s="67">
        <v>1806963687</v>
      </c>
      <c r="N12" s="67">
        <v>1806963687</v>
      </c>
      <c r="O12" s="650">
        <v>1806963687</v>
      </c>
    </row>
    <row r="13" spans="1:19" ht="15" customHeight="1" thickBot="1" x14ac:dyDescent="0.3">
      <c r="A13" s="1"/>
      <c r="B13" s="26" t="s">
        <v>37</v>
      </c>
      <c r="C13" s="26" t="s">
        <v>12</v>
      </c>
      <c r="D13" s="26" t="s">
        <v>13</v>
      </c>
      <c r="E13" s="99" t="s">
        <v>38</v>
      </c>
      <c r="F13" s="360">
        <v>10</v>
      </c>
      <c r="G13" s="434">
        <v>0</v>
      </c>
      <c r="H13" s="432">
        <f t="shared" si="1"/>
        <v>10</v>
      </c>
      <c r="I13" s="27">
        <f t="shared" si="0"/>
        <v>0</v>
      </c>
      <c r="J13" s="25"/>
      <c r="K13" s="649" t="s">
        <v>353</v>
      </c>
      <c r="L13" s="67">
        <v>8494782999</v>
      </c>
      <c r="M13" s="67">
        <v>1806963687</v>
      </c>
      <c r="N13" s="67">
        <v>1806963687</v>
      </c>
      <c r="O13" s="650">
        <v>1806963687</v>
      </c>
    </row>
    <row r="14" spans="1:19" ht="15" customHeight="1" thickBot="1" x14ac:dyDescent="0.3">
      <c r="A14" s="1"/>
      <c r="B14" s="21"/>
      <c r="C14" s="21"/>
      <c r="D14" s="21"/>
      <c r="E14" s="23" t="s">
        <v>39</v>
      </c>
      <c r="F14" s="354">
        <f>+F15+F25+F28</f>
        <v>7798353</v>
      </c>
      <c r="G14" s="426">
        <f>+G15+G25+G28+G30+G23</f>
        <v>696440</v>
      </c>
      <c r="H14" s="324">
        <f>+F14+G14</f>
        <v>8494793</v>
      </c>
      <c r="I14" s="24">
        <f t="shared" si="0"/>
        <v>8.9306036800334665E-2</v>
      </c>
      <c r="J14" s="133"/>
      <c r="K14" s="651" t="s">
        <v>362</v>
      </c>
      <c r="L14" s="697">
        <v>10000</v>
      </c>
      <c r="M14" s="781">
        <v>0</v>
      </c>
      <c r="N14" s="781">
        <v>0</v>
      </c>
      <c r="O14" s="506">
        <v>0</v>
      </c>
    </row>
    <row r="15" spans="1:19" ht="15" customHeight="1" x14ac:dyDescent="0.25">
      <c r="A15" s="1"/>
      <c r="B15" s="26" t="s">
        <v>48</v>
      </c>
      <c r="C15" s="26" t="s">
        <v>12</v>
      </c>
      <c r="D15" s="30" t="s">
        <v>13</v>
      </c>
      <c r="E15" s="99" t="s">
        <v>14</v>
      </c>
      <c r="F15" s="352">
        <f>+F18+F16</f>
        <v>6614118</v>
      </c>
      <c r="G15" s="613">
        <f t="shared" ref="G15" si="3">+G18</f>
        <v>0</v>
      </c>
      <c r="H15" s="104">
        <f t="shared" si="1"/>
        <v>6614118</v>
      </c>
      <c r="I15" s="27">
        <f t="shared" si="0"/>
        <v>0</v>
      </c>
      <c r="J15" s="7"/>
      <c r="K15" s="658" t="s">
        <v>363</v>
      </c>
      <c r="L15" s="663">
        <f>L11+L14</f>
        <v>8494793000</v>
      </c>
      <c r="M15" s="662">
        <f t="shared" ref="M15:O15" si="4">M11+M14</f>
        <v>1806963687</v>
      </c>
      <c r="N15" s="662">
        <f t="shared" si="4"/>
        <v>1806963687</v>
      </c>
      <c r="O15" s="663">
        <f t="shared" si="4"/>
        <v>1806963687</v>
      </c>
    </row>
    <row r="16" spans="1:19" s="527" customFormat="1" ht="15" customHeight="1" x14ac:dyDescent="0.25">
      <c r="B16" s="61"/>
      <c r="C16" s="61" t="s">
        <v>16</v>
      </c>
      <c r="D16" s="608"/>
      <c r="E16" s="99" t="s">
        <v>324</v>
      </c>
      <c r="F16" s="354">
        <f>+F17</f>
        <v>192906</v>
      </c>
      <c r="G16" s="613">
        <f>+G17</f>
        <v>0</v>
      </c>
      <c r="H16" s="106">
        <f t="shared" si="1"/>
        <v>192906</v>
      </c>
      <c r="I16" s="84">
        <f t="shared" si="0"/>
        <v>0</v>
      </c>
      <c r="J16" s="7"/>
      <c r="P16" s="57"/>
      <c r="Q16" s="57"/>
      <c r="R16" s="57"/>
      <c r="S16" s="57"/>
    </row>
    <row r="17" spans="1:19" s="527" customFormat="1" ht="28.5" customHeight="1" x14ac:dyDescent="0.25">
      <c r="A17" s="60" t="s">
        <v>15</v>
      </c>
      <c r="B17" s="61"/>
      <c r="C17" s="61"/>
      <c r="D17" s="616" t="s">
        <v>327</v>
      </c>
      <c r="E17" s="611" t="s">
        <v>325</v>
      </c>
      <c r="F17" s="612">
        <v>192906</v>
      </c>
      <c r="G17" s="613">
        <v>0</v>
      </c>
      <c r="H17" s="107">
        <f t="shared" si="1"/>
        <v>192906</v>
      </c>
      <c r="I17" s="84">
        <f t="shared" si="0"/>
        <v>0</v>
      </c>
      <c r="J17" s="7"/>
      <c r="K17" s="609"/>
      <c r="L17" s="610"/>
      <c r="M17" s="610"/>
      <c r="N17" s="610"/>
      <c r="O17" s="610"/>
      <c r="P17" s="57"/>
      <c r="Q17" s="57"/>
      <c r="R17" s="57"/>
      <c r="S17" s="57"/>
    </row>
    <row r="18" spans="1:19" ht="15" customHeight="1" x14ac:dyDescent="0.25">
      <c r="A18" s="1"/>
      <c r="B18" s="29" t="s">
        <v>18</v>
      </c>
      <c r="C18" s="29" t="s">
        <v>32</v>
      </c>
      <c r="D18" s="31" t="s">
        <v>13</v>
      </c>
      <c r="E18" s="140" t="s">
        <v>326</v>
      </c>
      <c r="F18" s="353">
        <f>SUM(F19:F22)</f>
        <v>6421212</v>
      </c>
      <c r="G18" s="613">
        <f>SUM(G19:G22)</f>
        <v>0</v>
      </c>
      <c r="H18" s="105">
        <f t="shared" si="1"/>
        <v>6421212</v>
      </c>
      <c r="I18" s="28">
        <f t="shared" si="0"/>
        <v>0</v>
      </c>
      <c r="J18" s="7"/>
    </row>
    <row r="19" spans="1:19" ht="15" customHeight="1" x14ac:dyDescent="0.25">
      <c r="A19" s="1"/>
      <c r="B19" s="29" t="s">
        <v>18</v>
      </c>
      <c r="C19" s="29" t="s">
        <v>12</v>
      </c>
      <c r="D19" s="31" t="s">
        <v>110</v>
      </c>
      <c r="E19" s="73" t="s">
        <v>111</v>
      </c>
      <c r="F19" s="351">
        <v>1534002</v>
      </c>
      <c r="G19" s="613">
        <f>SUM(G20:G23)</f>
        <v>0</v>
      </c>
      <c r="H19" s="105">
        <f t="shared" si="1"/>
        <v>1534002</v>
      </c>
      <c r="I19" s="28">
        <f t="shared" si="0"/>
        <v>0</v>
      </c>
      <c r="J19" s="7"/>
    </row>
    <row r="20" spans="1:19" ht="15" customHeight="1" x14ac:dyDescent="0.25">
      <c r="A20" s="1"/>
      <c r="B20" s="29" t="s">
        <v>18</v>
      </c>
      <c r="C20" s="29" t="s">
        <v>12</v>
      </c>
      <c r="D20" s="31" t="s">
        <v>112</v>
      </c>
      <c r="E20" s="73" t="s">
        <v>113</v>
      </c>
      <c r="F20" s="351">
        <v>2696418</v>
      </c>
      <c r="G20" s="613">
        <f>SUM(G21:G24)</f>
        <v>0</v>
      </c>
      <c r="H20" s="105">
        <f t="shared" si="1"/>
        <v>2696418</v>
      </c>
      <c r="I20" s="28">
        <f t="shared" si="0"/>
        <v>0</v>
      </c>
      <c r="J20" s="7"/>
      <c r="L20" s="640"/>
    </row>
    <row r="21" spans="1:19" ht="15" customHeight="1" x14ac:dyDescent="0.25">
      <c r="A21" s="1"/>
      <c r="B21" s="29"/>
      <c r="C21" s="29"/>
      <c r="D21" s="31" t="s">
        <v>114</v>
      </c>
      <c r="E21" s="73" t="s">
        <v>115</v>
      </c>
      <c r="F21" s="351">
        <v>58398</v>
      </c>
      <c r="G21" s="613">
        <f>SUM(G22:G25)</f>
        <v>0</v>
      </c>
      <c r="H21" s="105">
        <f t="shared" si="1"/>
        <v>58398</v>
      </c>
      <c r="I21" s="28">
        <f t="shared" si="0"/>
        <v>0</v>
      </c>
      <c r="J21" s="7"/>
    </row>
    <row r="22" spans="1:19" ht="15" customHeight="1" x14ac:dyDescent="0.25">
      <c r="A22" s="1"/>
      <c r="B22" s="29" t="s">
        <v>18</v>
      </c>
      <c r="C22" s="29" t="s">
        <v>12</v>
      </c>
      <c r="D22" s="31" t="s">
        <v>116</v>
      </c>
      <c r="E22" s="73" t="s">
        <v>117</v>
      </c>
      <c r="F22" s="351">
        <v>2132394</v>
      </c>
      <c r="G22" s="613">
        <f>SUM(G23:G26)</f>
        <v>0</v>
      </c>
      <c r="H22" s="105">
        <f t="shared" si="1"/>
        <v>2132394</v>
      </c>
      <c r="I22" s="28">
        <f t="shared" si="0"/>
        <v>0</v>
      </c>
      <c r="J22" s="7"/>
    </row>
    <row r="23" spans="1:19" s="69" customFormat="1" ht="15" hidden="1" customHeight="1" x14ac:dyDescent="0.25">
      <c r="A23" s="1"/>
      <c r="B23" s="61" t="s">
        <v>156</v>
      </c>
      <c r="C23" s="80"/>
      <c r="D23" s="81"/>
      <c r="E23" s="99" t="s">
        <v>274</v>
      </c>
      <c r="F23" s="354">
        <v>0</v>
      </c>
      <c r="G23" s="614">
        <f>+G24</f>
        <v>0</v>
      </c>
      <c r="H23" s="401">
        <f t="shared" si="1"/>
        <v>0</v>
      </c>
      <c r="I23" s="27" t="str">
        <f t="shared" si="0"/>
        <v>0,00%</v>
      </c>
      <c r="J23" s="7"/>
      <c r="K23" s="57"/>
      <c r="L23" s="57"/>
      <c r="M23" s="57"/>
      <c r="N23" s="57"/>
      <c r="O23" s="57"/>
      <c r="P23" s="57"/>
      <c r="Q23" s="57"/>
      <c r="R23" s="57"/>
      <c r="S23" s="57"/>
    </row>
    <row r="24" spans="1:19" s="69" customFormat="1" ht="15" hidden="1" customHeight="1" x14ac:dyDescent="0.25">
      <c r="A24" s="1"/>
      <c r="B24" s="61"/>
      <c r="C24" s="82" t="s">
        <v>109</v>
      </c>
      <c r="D24" s="81"/>
      <c r="E24" s="140" t="s">
        <v>274</v>
      </c>
      <c r="F24" s="354"/>
      <c r="G24" s="614"/>
      <c r="H24" s="401">
        <f t="shared" si="1"/>
        <v>0</v>
      </c>
      <c r="I24" s="84" t="str">
        <f t="shared" si="0"/>
        <v>0,00%</v>
      </c>
      <c r="J24" s="7"/>
      <c r="K24" s="57"/>
      <c r="L24" s="57"/>
      <c r="M24" s="57"/>
      <c r="N24" s="57"/>
      <c r="O24" s="57"/>
      <c r="P24" s="57"/>
      <c r="Q24" s="57"/>
      <c r="R24" s="57"/>
      <c r="S24" s="57"/>
    </row>
    <row r="25" spans="1:19" ht="15" customHeight="1" x14ac:dyDescent="0.25">
      <c r="A25" s="1"/>
      <c r="B25" s="26" t="s">
        <v>118</v>
      </c>
      <c r="C25" s="26" t="s">
        <v>12</v>
      </c>
      <c r="D25" s="30" t="s">
        <v>13</v>
      </c>
      <c r="E25" s="99" t="s">
        <v>119</v>
      </c>
      <c r="F25" s="354">
        <f t="shared" ref="F25:G25" si="5">+F26</f>
        <v>1184225</v>
      </c>
      <c r="G25" s="614">
        <f t="shared" si="5"/>
        <v>0</v>
      </c>
      <c r="H25" s="106">
        <f t="shared" si="1"/>
        <v>1184225</v>
      </c>
      <c r="I25" s="27">
        <f t="shared" si="0"/>
        <v>0</v>
      </c>
      <c r="J25" s="7"/>
    </row>
    <row r="26" spans="1:19" ht="15" customHeight="1" x14ac:dyDescent="0.25">
      <c r="A26" s="1"/>
      <c r="B26" s="29" t="s">
        <v>18</v>
      </c>
      <c r="C26" s="29" t="s">
        <v>32</v>
      </c>
      <c r="D26" s="31" t="s">
        <v>13</v>
      </c>
      <c r="E26" s="73" t="s">
        <v>54</v>
      </c>
      <c r="F26" s="353">
        <f t="shared" ref="F26:G26" si="6">+F27</f>
        <v>1184225</v>
      </c>
      <c r="G26" s="614">
        <f t="shared" si="6"/>
        <v>0</v>
      </c>
      <c r="H26" s="105">
        <f t="shared" si="1"/>
        <v>1184225</v>
      </c>
      <c r="I26" s="28">
        <f t="shared" si="0"/>
        <v>0</v>
      </c>
      <c r="J26" s="7"/>
    </row>
    <row r="27" spans="1:19" ht="15" customHeight="1" x14ac:dyDescent="0.25">
      <c r="A27" s="1"/>
      <c r="B27" s="29" t="s">
        <v>18</v>
      </c>
      <c r="C27" s="29" t="s">
        <v>12</v>
      </c>
      <c r="D27" s="31" t="s">
        <v>116</v>
      </c>
      <c r="E27" s="73" t="s">
        <v>117</v>
      </c>
      <c r="F27" s="351">
        <v>1184225</v>
      </c>
      <c r="G27" s="614">
        <v>0</v>
      </c>
      <c r="H27" s="105">
        <f t="shared" si="1"/>
        <v>1184225</v>
      </c>
      <c r="I27" s="28">
        <f t="shared" si="0"/>
        <v>0</v>
      </c>
      <c r="J27" s="7"/>
    </row>
    <row r="28" spans="1:19" ht="15" customHeight="1" x14ac:dyDescent="0.25">
      <c r="A28" s="1"/>
      <c r="B28" s="26" t="s">
        <v>78</v>
      </c>
      <c r="C28" s="26" t="s">
        <v>12</v>
      </c>
      <c r="D28" s="30" t="s">
        <v>13</v>
      </c>
      <c r="E28" s="99" t="s">
        <v>79</v>
      </c>
      <c r="F28" s="354">
        <f t="shared" ref="F28:G28" si="7">+F29</f>
        <v>10</v>
      </c>
      <c r="G28" s="704">
        <f t="shared" si="7"/>
        <v>696440</v>
      </c>
      <c r="H28" s="106">
        <f t="shared" si="1"/>
        <v>696450</v>
      </c>
      <c r="I28" s="27">
        <f t="shared" si="0"/>
        <v>69644</v>
      </c>
      <c r="J28" s="7"/>
    </row>
    <row r="29" spans="1:19" ht="15.75" customHeight="1" x14ac:dyDescent="0.25">
      <c r="A29" s="1"/>
      <c r="B29" s="26"/>
      <c r="C29" s="29" t="s">
        <v>120</v>
      </c>
      <c r="D29" s="30"/>
      <c r="E29" s="73" t="s">
        <v>121</v>
      </c>
      <c r="F29" s="353">
        <v>10</v>
      </c>
      <c r="G29" s="705">
        <f>+'Decretos 050502'!F33</f>
        <v>696440</v>
      </c>
      <c r="H29" s="105">
        <f t="shared" si="1"/>
        <v>696450</v>
      </c>
      <c r="I29" s="28">
        <f t="shared" si="0"/>
        <v>69644</v>
      </c>
      <c r="J29" s="7"/>
    </row>
    <row r="30" spans="1:19" ht="15.75" customHeight="1" thickBot="1" x14ac:dyDescent="0.3">
      <c r="A30" s="1"/>
      <c r="B30" s="32" t="s">
        <v>122</v>
      </c>
      <c r="C30" s="33"/>
      <c r="D30" s="34" t="s">
        <v>13</v>
      </c>
      <c r="E30" s="35" t="s">
        <v>123</v>
      </c>
      <c r="F30" s="355">
        <v>0</v>
      </c>
      <c r="G30" s="615">
        <f>+'Decretos 050502'!F34</f>
        <v>0</v>
      </c>
      <c r="H30" s="108">
        <f t="shared" si="1"/>
        <v>0</v>
      </c>
      <c r="I30" s="36" t="str">
        <f t="shared" si="0"/>
        <v>0,00%</v>
      </c>
      <c r="J30" s="7"/>
      <c r="K30" s="49"/>
      <c r="L30" s="49"/>
      <c r="M30" s="49"/>
    </row>
    <row r="31" spans="1:19" ht="15.75" customHeight="1" x14ac:dyDescent="0.25">
      <c r="A31" s="1"/>
      <c r="B31" s="1"/>
      <c r="C31" s="2"/>
      <c r="D31" s="37"/>
      <c r="E31" s="2"/>
      <c r="F31" s="3"/>
      <c r="G31" s="3"/>
      <c r="H31" s="3"/>
      <c r="I31" s="38"/>
      <c r="J31" s="7"/>
    </row>
    <row r="32" spans="1:19" ht="15.75" customHeight="1" x14ac:dyDescent="0.25">
      <c r="B32" s="83"/>
      <c r="D32" s="1"/>
      <c r="H32" s="1"/>
      <c r="J32" s="7"/>
      <c r="K32" s="49"/>
      <c r="L32" s="49"/>
      <c r="M32" s="49"/>
    </row>
    <row r="33" spans="4:10" ht="15.75" customHeight="1" x14ac:dyDescent="0.25">
      <c r="D33" s="1"/>
      <c r="H33" s="1"/>
      <c r="J33" s="7"/>
    </row>
    <row r="34" spans="4:10" ht="15.75" customHeight="1" x14ac:dyDescent="0.25">
      <c r="D34" s="1"/>
      <c r="H34" s="1"/>
      <c r="J34" s="7"/>
    </row>
    <row r="35" spans="4:10" ht="15.75" customHeight="1" x14ac:dyDescent="0.25">
      <c r="D35" s="1"/>
      <c r="H35" s="1"/>
      <c r="J35" s="7"/>
    </row>
    <row r="36" spans="4:10" ht="15.75" customHeight="1" x14ac:dyDescent="0.25">
      <c r="D36" s="1"/>
      <c r="H36" s="1"/>
      <c r="J36" s="7"/>
    </row>
    <row r="37" spans="4:10" ht="15.75" customHeight="1" x14ac:dyDescent="0.25">
      <c r="D37" s="1"/>
      <c r="H37" s="1"/>
      <c r="J37" s="7"/>
    </row>
    <row r="38" spans="4:10" ht="15.75" customHeight="1" x14ac:dyDescent="0.25">
      <c r="D38" s="1"/>
      <c r="H38" s="1"/>
      <c r="J38" s="7"/>
    </row>
    <row r="39" spans="4:10" ht="15.75" customHeight="1" x14ac:dyDescent="0.25">
      <c r="D39" s="1"/>
      <c r="H39" s="1"/>
      <c r="J39" s="7"/>
    </row>
    <row r="40" spans="4:10" ht="15.75" customHeight="1" x14ac:dyDescent="0.25">
      <c r="D40" s="1"/>
      <c r="H40" s="1"/>
      <c r="J40" s="7"/>
    </row>
    <row r="41" spans="4:10" ht="15.75" customHeight="1" x14ac:dyDescent="0.25">
      <c r="D41" s="1"/>
      <c r="H41" s="1"/>
      <c r="J41" s="7"/>
    </row>
    <row r="42" spans="4:10" ht="15.75" customHeight="1" x14ac:dyDescent="0.25">
      <c r="D42" s="1"/>
      <c r="H42" s="1"/>
      <c r="J42" s="7"/>
    </row>
    <row r="43" spans="4:10" ht="15.75" customHeight="1" x14ac:dyDescent="0.25">
      <c r="D43" s="1"/>
      <c r="H43" s="1"/>
      <c r="J43" s="7"/>
    </row>
    <row r="44" spans="4:10" ht="15.75" customHeight="1" x14ac:dyDescent="0.25">
      <c r="D44" s="1"/>
      <c r="H44" s="1"/>
      <c r="J44" s="7"/>
    </row>
    <row r="45" spans="4:10" ht="15.75" customHeight="1" x14ac:dyDescent="0.25">
      <c r="D45" s="1"/>
      <c r="H45" s="1"/>
      <c r="J45" s="7"/>
    </row>
    <row r="46" spans="4:10" ht="15.75" customHeight="1" x14ac:dyDescent="0.25">
      <c r="D46" s="1"/>
      <c r="H46" s="1"/>
      <c r="J46" s="7"/>
    </row>
    <row r="47" spans="4:10" ht="15.75" customHeight="1" x14ac:dyDescent="0.25">
      <c r="D47" s="1"/>
      <c r="H47" s="1"/>
      <c r="J47" s="7"/>
    </row>
    <row r="48" spans="4:10" ht="15.75" customHeight="1" x14ac:dyDescent="0.25">
      <c r="D48" s="1"/>
      <c r="H48" s="1"/>
      <c r="J48" s="7"/>
    </row>
    <row r="49" spans="4:10" ht="15.75" customHeight="1" x14ac:dyDescent="0.25">
      <c r="D49" s="1"/>
      <c r="H49" s="1"/>
      <c r="J49" s="7"/>
    </row>
    <row r="50" spans="4:10" ht="15.75" customHeight="1" x14ac:dyDescent="0.25">
      <c r="D50" s="1"/>
      <c r="H50" s="1"/>
      <c r="J50" s="7"/>
    </row>
    <row r="51" spans="4:10" ht="15.75" customHeight="1" x14ac:dyDescent="0.25">
      <c r="D51" s="1"/>
      <c r="H51" s="1"/>
      <c r="J51" s="7"/>
    </row>
    <row r="52" spans="4:10" ht="15.75" customHeight="1" x14ac:dyDescent="0.25">
      <c r="D52" s="1"/>
      <c r="H52" s="1"/>
      <c r="J52" s="7"/>
    </row>
    <row r="53" spans="4:10" ht="15.75" customHeight="1" x14ac:dyDescent="0.25">
      <c r="D53" s="1"/>
      <c r="H53" s="1"/>
      <c r="J53" s="7"/>
    </row>
    <row r="54" spans="4:10" ht="15.75" customHeight="1" x14ac:dyDescent="0.25">
      <c r="D54" s="1"/>
      <c r="H54" s="1"/>
      <c r="J54" s="7"/>
    </row>
    <row r="55" spans="4:10" ht="15.75" customHeight="1" x14ac:dyDescent="0.25">
      <c r="D55" s="1"/>
      <c r="H55" s="1"/>
      <c r="J55" s="7"/>
    </row>
    <row r="56" spans="4:10" ht="15.75" customHeight="1" x14ac:dyDescent="0.25">
      <c r="D56" s="1"/>
      <c r="H56" s="1"/>
      <c r="J56" s="7"/>
    </row>
    <row r="57" spans="4:10" ht="15.75" customHeight="1" x14ac:dyDescent="0.25">
      <c r="D57" s="1"/>
      <c r="H57" s="1"/>
      <c r="J57" s="7"/>
    </row>
    <row r="58" spans="4:10" ht="15.75" customHeight="1" x14ac:dyDescent="0.25">
      <c r="D58" s="1"/>
      <c r="H58" s="1"/>
      <c r="J58" s="7"/>
    </row>
    <row r="59" spans="4:10" ht="15.75" customHeight="1" x14ac:dyDescent="0.25">
      <c r="D59" s="1"/>
      <c r="H59" s="1"/>
      <c r="J59" s="7"/>
    </row>
    <row r="60" spans="4:10" ht="15.75" customHeight="1" x14ac:dyDescent="0.25">
      <c r="D60" s="1"/>
      <c r="H60" s="1"/>
      <c r="J60" s="7"/>
    </row>
    <row r="61" spans="4:10" ht="15.75" customHeight="1" x14ac:dyDescent="0.25">
      <c r="D61" s="1"/>
      <c r="H61" s="1"/>
      <c r="J61" s="7"/>
    </row>
    <row r="62" spans="4:10" ht="15.75" customHeight="1" x14ac:dyDescent="0.25">
      <c r="D62" s="1"/>
      <c r="H62" s="1"/>
      <c r="J62" s="7"/>
    </row>
    <row r="63" spans="4:10" ht="15.75" customHeight="1" x14ac:dyDescent="0.25">
      <c r="D63" s="1"/>
      <c r="H63" s="1"/>
      <c r="J63" s="7"/>
    </row>
    <row r="64" spans="4:10" ht="15.75" customHeight="1" x14ac:dyDescent="0.25">
      <c r="D64" s="1"/>
      <c r="H64" s="1"/>
      <c r="J64" s="7"/>
    </row>
    <row r="65" spans="4:10" ht="15.75" customHeight="1" x14ac:dyDescent="0.25">
      <c r="D65" s="1"/>
      <c r="H65" s="1"/>
      <c r="J65" s="7"/>
    </row>
    <row r="66" spans="4:10" ht="15.75" customHeight="1" x14ac:dyDescent="0.25">
      <c r="D66" s="1"/>
      <c r="H66" s="1"/>
      <c r="J66" s="7"/>
    </row>
    <row r="67" spans="4:10" ht="15.75" customHeight="1" x14ac:dyDescent="0.25">
      <c r="D67" s="1"/>
      <c r="H67" s="1"/>
      <c r="J67" s="7"/>
    </row>
    <row r="68" spans="4:10" ht="15.75" customHeight="1" x14ac:dyDescent="0.25">
      <c r="D68" s="1"/>
      <c r="H68" s="1"/>
      <c r="J68" s="7"/>
    </row>
    <row r="69" spans="4:10" ht="15.75" customHeight="1" x14ac:dyDescent="0.25">
      <c r="D69" s="1"/>
      <c r="H69" s="1"/>
      <c r="J69" s="7"/>
    </row>
    <row r="70" spans="4:10" ht="15.75" customHeight="1" x14ac:dyDescent="0.25">
      <c r="D70" s="1"/>
      <c r="H70" s="1"/>
      <c r="J70" s="7"/>
    </row>
    <row r="71" spans="4:10" ht="15.75" customHeight="1" x14ac:dyDescent="0.25">
      <c r="D71" s="1"/>
      <c r="H71" s="1"/>
      <c r="J71" s="7"/>
    </row>
    <row r="72" spans="4:10" ht="15.75" customHeight="1" x14ac:dyDescent="0.25">
      <c r="D72" s="1"/>
      <c r="H72" s="1"/>
      <c r="J72" s="7"/>
    </row>
    <row r="73" spans="4:10" ht="15.75" customHeight="1" x14ac:dyDescent="0.25">
      <c r="D73" s="1"/>
      <c r="H73" s="1"/>
      <c r="J73" s="7"/>
    </row>
    <row r="74" spans="4:10" ht="15.75" customHeight="1" x14ac:dyDescent="0.25">
      <c r="D74" s="1"/>
      <c r="H74" s="1"/>
      <c r="J74" s="7"/>
    </row>
    <row r="75" spans="4:10" ht="15.75" customHeight="1" x14ac:dyDescent="0.25">
      <c r="D75" s="1"/>
      <c r="H75" s="1"/>
      <c r="J75" s="7"/>
    </row>
    <row r="76" spans="4:10" ht="15.75" customHeight="1" x14ac:dyDescent="0.25">
      <c r="D76" s="1"/>
      <c r="H76" s="1"/>
      <c r="J76" s="7"/>
    </row>
    <row r="77" spans="4:10" ht="15.75" customHeight="1" x14ac:dyDescent="0.25">
      <c r="D77" s="1"/>
      <c r="H77" s="1"/>
      <c r="J77" s="7"/>
    </row>
    <row r="78" spans="4:10" ht="15.75" customHeight="1" x14ac:dyDescent="0.25">
      <c r="D78" s="1"/>
      <c r="H78" s="1"/>
      <c r="J78" s="7"/>
    </row>
    <row r="79" spans="4:10" ht="15.75" customHeight="1" x14ac:dyDescent="0.25">
      <c r="D79" s="1"/>
      <c r="H79" s="1"/>
      <c r="J79" s="7"/>
    </row>
    <row r="80" spans="4:10" ht="15.75" customHeight="1" x14ac:dyDescent="0.25">
      <c r="D80" s="1"/>
      <c r="H80" s="1"/>
      <c r="J80" s="7"/>
    </row>
    <row r="81" spans="4:10" ht="15.75" customHeight="1" x14ac:dyDescent="0.25">
      <c r="D81" s="1"/>
      <c r="H81" s="1"/>
      <c r="J81" s="7"/>
    </row>
    <row r="82" spans="4:10" ht="15.75" customHeight="1" x14ac:dyDescent="0.25">
      <c r="D82" s="1"/>
      <c r="H82" s="1"/>
      <c r="J82" s="7"/>
    </row>
    <row r="83" spans="4:10" ht="15.75" customHeight="1" x14ac:dyDescent="0.25">
      <c r="D83" s="1"/>
      <c r="H83" s="1"/>
      <c r="J83" s="7"/>
    </row>
    <row r="84" spans="4:10" ht="15.75" customHeight="1" x14ac:dyDescent="0.25">
      <c r="D84" s="1"/>
      <c r="H84" s="1"/>
      <c r="J84" s="7"/>
    </row>
    <row r="85" spans="4:10" ht="15.75" customHeight="1" x14ac:dyDescent="0.25">
      <c r="D85" s="1"/>
      <c r="H85" s="1"/>
      <c r="J85" s="7"/>
    </row>
    <row r="86" spans="4:10" ht="15.75" customHeight="1" x14ac:dyDescent="0.25">
      <c r="D86" s="1"/>
      <c r="H86" s="1"/>
      <c r="J86" s="7"/>
    </row>
    <row r="87" spans="4:10" ht="15.75" customHeight="1" x14ac:dyDescent="0.25">
      <c r="D87" s="1"/>
      <c r="H87" s="1"/>
      <c r="J87" s="7"/>
    </row>
    <row r="88" spans="4:10" ht="15.75" customHeight="1" x14ac:dyDescent="0.25">
      <c r="D88" s="1"/>
      <c r="H88" s="1"/>
      <c r="J88" s="7"/>
    </row>
    <row r="89" spans="4:10" ht="15.75" customHeight="1" x14ac:dyDescent="0.25">
      <c r="D89" s="1"/>
      <c r="H89" s="1"/>
      <c r="J89" s="7"/>
    </row>
    <row r="90" spans="4:10" ht="15.75" customHeight="1" x14ac:dyDescent="0.25">
      <c r="D90" s="1"/>
      <c r="H90" s="1"/>
      <c r="J90" s="7"/>
    </row>
    <row r="91" spans="4:10" ht="15.75" customHeight="1" x14ac:dyDescent="0.25">
      <c r="D91" s="1"/>
      <c r="H91" s="1"/>
      <c r="J91" s="7"/>
    </row>
    <row r="92" spans="4:10" ht="15.75" customHeight="1" x14ac:dyDescent="0.25">
      <c r="D92" s="1"/>
      <c r="H92" s="1"/>
      <c r="J92" s="7"/>
    </row>
    <row r="93" spans="4:10" ht="15.75" customHeight="1" x14ac:dyDescent="0.25">
      <c r="D93" s="1"/>
      <c r="H93" s="1"/>
      <c r="J93" s="7"/>
    </row>
    <row r="94" spans="4:10" ht="15.75" customHeight="1" x14ac:dyDescent="0.25">
      <c r="D94" s="1"/>
      <c r="H94" s="1"/>
      <c r="J94" s="7"/>
    </row>
    <row r="95" spans="4:10" ht="15.75" customHeight="1" x14ac:dyDescent="0.25">
      <c r="D95" s="1"/>
      <c r="H95" s="1"/>
      <c r="J95" s="7"/>
    </row>
    <row r="96" spans="4:10" ht="15.75" customHeight="1" x14ac:dyDescent="0.25">
      <c r="D96" s="1"/>
      <c r="H96" s="1"/>
      <c r="J96" s="7"/>
    </row>
    <row r="97" spans="4:10" ht="15.75" customHeight="1" x14ac:dyDescent="0.25">
      <c r="D97" s="1"/>
      <c r="H97" s="1"/>
      <c r="J97" s="7"/>
    </row>
    <row r="98" spans="4:10" ht="15.75" customHeight="1" x14ac:dyDescent="0.25">
      <c r="D98" s="1"/>
      <c r="H98" s="1"/>
      <c r="J98" s="7"/>
    </row>
    <row r="99" spans="4:10" ht="15.75" customHeight="1" x14ac:dyDescent="0.25">
      <c r="D99" s="1"/>
      <c r="H99" s="1"/>
      <c r="J99" s="7"/>
    </row>
    <row r="100" spans="4:10" ht="15.75" customHeight="1" x14ac:dyDescent="0.25">
      <c r="D100" s="1"/>
      <c r="H100" s="1"/>
      <c r="J100" s="7"/>
    </row>
    <row r="101" spans="4:10" ht="15.75" customHeight="1" x14ac:dyDescent="0.25">
      <c r="D101" s="1"/>
      <c r="H101" s="1"/>
      <c r="J101" s="7"/>
    </row>
    <row r="102" spans="4:10" ht="15.75" customHeight="1" x14ac:dyDescent="0.25">
      <c r="D102" s="1"/>
      <c r="H102" s="1"/>
      <c r="J102" s="7"/>
    </row>
    <row r="103" spans="4:10" ht="15.75" customHeight="1" x14ac:dyDescent="0.25">
      <c r="D103" s="1"/>
      <c r="H103" s="1"/>
      <c r="J103" s="7"/>
    </row>
    <row r="104" spans="4:10" ht="15.75" customHeight="1" x14ac:dyDescent="0.25">
      <c r="D104" s="1"/>
      <c r="H104" s="1"/>
      <c r="J104" s="7"/>
    </row>
    <row r="105" spans="4:10" ht="15.75" customHeight="1" x14ac:dyDescent="0.25">
      <c r="D105" s="1"/>
      <c r="H105" s="1"/>
      <c r="J105" s="7"/>
    </row>
    <row r="106" spans="4:10" ht="15.75" customHeight="1" x14ac:dyDescent="0.25">
      <c r="D106" s="1"/>
      <c r="H106" s="1"/>
      <c r="J106" s="7"/>
    </row>
    <row r="107" spans="4:10" ht="15.75" customHeight="1" x14ac:dyDescent="0.25">
      <c r="D107" s="1"/>
      <c r="H107" s="1"/>
      <c r="J107" s="7"/>
    </row>
    <row r="108" spans="4:10" ht="15.75" customHeight="1" x14ac:dyDescent="0.25">
      <c r="D108" s="1"/>
      <c r="H108" s="1"/>
      <c r="J108" s="7"/>
    </row>
    <row r="109" spans="4:10" ht="15.75" customHeight="1" x14ac:dyDescent="0.25">
      <c r="D109" s="1"/>
      <c r="H109" s="1"/>
      <c r="J109" s="7"/>
    </row>
    <row r="110" spans="4:10" ht="15.75" customHeight="1" x14ac:dyDescent="0.25">
      <c r="D110" s="1"/>
      <c r="H110" s="1"/>
      <c r="J110" s="7"/>
    </row>
    <row r="111" spans="4:10" ht="15.75" customHeight="1" x14ac:dyDescent="0.25">
      <c r="D111" s="1"/>
      <c r="H111" s="1"/>
      <c r="J111" s="7"/>
    </row>
    <row r="112" spans="4:10" ht="15.75" customHeight="1" x14ac:dyDescent="0.25">
      <c r="D112" s="1"/>
      <c r="H112" s="1"/>
      <c r="J112" s="7"/>
    </row>
    <row r="113" spans="4:10" ht="15.75" customHeight="1" x14ac:dyDescent="0.25">
      <c r="D113" s="1"/>
      <c r="H113" s="1"/>
      <c r="J113" s="7"/>
    </row>
    <row r="114" spans="4:10" ht="15.75" customHeight="1" x14ac:dyDescent="0.25">
      <c r="D114" s="1"/>
      <c r="H114" s="1"/>
      <c r="J114" s="7"/>
    </row>
    <row r="115" spans="4:10" ht="15.75" customHeight="1" x14ac:dyDescent="0.25">
      <c r="D115" s="1"/>
      <c r="H115" s="1"/>
      <c r="J115" s="7"/>
    </row>
    <row r="116" spans="4:10" ht="15.75" customHeight="1" x14ac:dyDescent="0.25">
      <c r="D116" s="1"/>
      <c r="H116" s="1"/>
      <c r="J116" s="7"/>
    </row>
    <row r="117" spans="4:10" ht="15.75" customHeight="1" x14ac:dyDescent="0.25">
      <c r="D117" s="1"/>
      <c r="H117" s="1"/>
      <c r="J117" s="7"/>
    </row>
    <row r="118" spans="4:10" ht="15.75" customHeight="1" x14ac:dyDescent="0.25">
      <c r="D118" s="1"/>
      <c r="H118" s="1"/>
      <c r="J118" s="7"/>
    </row>
    <row r="119" spans="4:10" ht="15.75" customHeight="1" x14ac:dyDescent="0.25">
      <c r="D119" s="1"/>
      <c r="H119" s="1"/>
      <c r="J119" s="7"/>
    </row>
    <row r="120" spans="4:10" ht="15.75" customHeight="1" x14ac:dyDescent="0.25">
      <c r="D120" s="1"/>
      <c r="H120" s="1"/>
      <c r="J120" s="7"/>
    </row>
    <row r="121" spans="4:10" ht="15.75" customHeight="1" x14ac:dyDescent="0.25">
      <c r="D121" s="1"/>
      <c r="H121" s="1"/>
      <c r="J121" s="7"/>
    </row>
    <row r="122" spans="4:10" ht="15.75" customHeight="1" x14ac:dyDescent="0.25">
      <c r="D122" s="1"/>
      <c r="H122" s="1"/>
      <c r="J122" s="7"/>
    </row>
    <row r="123" spans="4:10" ht="15.75" customHeight="1" x14ac:dyDescent="0.25">
      <c r="D123" s="1"/>
      <c r="H123" s="1"/>
      <c r="J123" s="7"/>
    </row>
    <row r="124" spans="4:10" ht="15.75" customHeight="1" x14ac:dyDescent="0.25">
      <c r="D124" s="1"/>
      <c r="H124" s="1"/>
      <c r="J124" s="7"/>
    </row>
    <row r="125" spans="4:10" ht="15.75" customHeight="1" x14ac:dyDescent="0.25">
      <c r="D125" s="1"/>
      <c r="H125" s="1"/>
      <c r="J125" s="7"/>
    </row>
    <row r="126" spans="4:10" ht="15.75" customHeight="1" x14ac:dyDescent="0.25">
      <c r="D126" s="1"/>
      <c r="H126" s="1"/>
      <c r="J126" s="7"/>
    </row>
    <row r="127" spans="4:10" ht="15.75" customHeight="1" x14ac:dyDescent="0.25">
      <c r="D127" s="1"/>
      <c r="H127" s="1"/>
      <c r="J127" s="7"/>
    </row>
    <row r="128" spans="4:10" ht="15.75" customHeight="1" x14ac:dyDescent="0.25">
      <c r="D128" s="1"/>
      <c r="H128" s="1"/>
      <c r="J128" s="7"/>
    </row>
    <row r="129" spans="4:10" ht="15.75" customHeight="1" x14ac:dyDescent="0.25">
      <c r="D129" s="1"/>
      <c r="H129" s="1"/>
      <c r="J129" s="7"/>
    </row>
    <row r="130" spans="4:10" ht="15.75" customHeight="1" x14ac:dyDescent="0.25">
      <c r="D130" s="1"/>
      <c r="H130" s="1"/>
      <c r="J130" s="7"/>
    </row>
    <row r="131" spans="4:10" ht="15.75" customHeight="1" x14ac:dyDescent="0.25">
      <c r="D131" s="1"/>
      <c r="H131" s="1"/>
      <c r="J131" s="7"/>
    </row>
    <row r="132" spans="4:10" ht="15.75" customHeight="1" x14ac:dyDescent="0.25">
      <c r="D132" s="1"/>
      <c r="H132" s="1"/>
      <c r="J132" s="7"/>
    </row>
    <row r="133" spans="4:10" ht="15.75" customHeight="1" x14ac:dyDescent="0.25">
      <c r="D133" s="1"/>
      <c r="H133" s="1"/>
      <c r="J133" s="7"/>
    </row>
    <row r="134" spans="4:10" ht="15.75" customHeight="1" x14ac:dyDescent="0.25">
      <c r="D134" s="1"/>
      <c r="H134" s="1"/>
      <c r="J134" s="7"/>
    </row>
    <row r="135" spans="4:10" ht="15.75" customHeight="1" x14ac:dyDescent="0.25">
      <c r="D135" s="1"/>
      <c r="H135" s="1"/>
      <c r="J135" s="7"/>
    </row>
    <row r="136" spans="4:10" ht="15.75" customHeight="1" x14ac:dyDescent="0.25">
      <c r="D136" s="1"/>
      <c r="H136" s="1"/>
      <c r="J136" s="7"/>
    </row>
    <row r="137" spans="4:10" ht="15.75" customHeight="1" x14ac:dyDescent="0.25">
      <c r="D137" s="1"/>
      <c r="H137" s="1"/>
      <c r="J137" s="7"/>
    </row>
    <row r="138" spans="4:10" ht="15.75" customHeight="1" x14ac:dyDescent="0.25">
      <c r="D138" s="1"/>
      <c r="H138" s="1"/>
      <c r="J138" s="7"/>
    </row>
    <row r="139" spans="4:10" ht="15.75" customHeight="1" x14ac:dyDescent="0.25">
      <c r="D139" s="1"/>
      <c r="H139" s="1"/>
      <c r="J139" s="7"/>
    </row>
    <row r="140" spans="4:10" ht="15.75" customHeight="1" x14ac:dyDescent="0.25">
      <c r="D140" s="1"/>
      <c r="H140" s="1"/>
      <c r="J140" s="7"/>
    </row>
    <row r="141" spans="4:10" ht="15.75" customHeight="1" x14ac:dyDescent="0.25">
      <c r="D141" s="1"/>
      <c r="H141" s="1"/>
      <c r="J141" s="7"/>
    </row>
    <row r="142" spans="4:10" ht="15.75" customHeight="1" x14ac:dyDescent="0.25">
      <c r="D142" s="1"/>
      <c r="H142" s="1"/>
      <c r="J142" s="7"/>
    </row>
    <row r="143" spans="4:10" ht="15.75" customHeight="1" x14ac:dyDescent="0.25">
      <c r="D143" s="1"/>
      <c r="H143" s="1"/>
      <c r="J143" s="7"/>
    </row>
    <row r="144" spans="4:10" ht="15.75" customHeight="1" x14ac:dyDescent="0.25">
      <c r="D144" s="1"/>
      <c r="H144" s="1"/>
      <c r="J144" s="7"/>
    </row>
    <row r="145" spans="4:10" ht="15.75" customHeight="1" x14ac:dyDescent="0.25">
      <c r="D145" s="1"/>
      <c r="H145" s="1"/>
      <c r="J145" s="7"/>
    </row>
    <row r="146" spans="4:10" ht="15.75" customHeight="1" x14ac:dyDescent="0.25">
      <c r="D146" s="1"/>
      <c r="H146" s="1"/>
      <c r="J146" s="7"/>
    </row>
    <row r="147" spans="4:10" ht="15.75" customHeight="1" x14ac:dyDescent="0.25">
      <c r="D147" s="1"/>
      <c r="H147" s="1"/>
      <c r="J147" s="7"/>
    </row>
    <row r="148" spans="4:10" ht="15.75" customHeight="1" x14ac:dyDescent="0.25">
      <c r="D148" s="1"/>
      <c r="H148" s="1"/>
      <c r="J148" s="7"/>
    </row>
    <row r="149" spans="4:10" ht="15.75" customHeight="1" x14ac:dyDescent="0.25">
      <c r="D149" s="1"/>
      <c r="H149" s="1"/>
      <c r="J149" s="7"/>
    </row>
    <row r="150" spans="4:10" ht="15.75" customHeight="1" x14ac:dyDescent="0.25">
      <c r="D150" s="1"/>
      <c r="H150" s="1"/>
      <c r="J150" s="7"/>
    </row>
    <row r="151" spans="4:10" ht="15.75" customHeight="1" x14ac:dyDescent="0.25">
      <c r="D151" s="1"/>
      <c r="H151" s="1"/>
      <c r="J151" s="7"/>
    </row>
    <row r="152" spans="4:10" ht="15.75" customHeight="1" x14ac:dyDescent="0.25">
      <c r="D152" s="1"/>
      <c r="H152" s="1"/>
      <c r="J152" s="7"/>
    </row>
    <row r="153" spans="4:10" ht="15.75" customHeight="1" x14ac:dyDescent="0.25">
      <c r="D153" s="1"/>
      <c r="H153" s="1"/>
      <c r="J153" s="7"/>
    </row>
    <row r="154" spans="4:10" ht="15.75" customHeight="1" x14ac:dyDescent="0.25">
      <c r="D154" s="1"/>
      <c r="H154" s="1"/>
      <c r="J154" s="7"/>
    </row>
    <row r="155" spans="4:10" ht="15.75" customHeight="1" x14ac:dyDescent="0.25">
      <c r="D155" s="1"/>
      <c r="H155" s="1"/>
      <c r="J155" s="7"/>
    </row>
    <row r="156" spans="4:10" ht="15.75" customHeight="1" x14ac:dyDescent="0.25">
      <c r="D156" s="1"/>
      <c r="H156" s="1"/>
      <c r="J156" s="7"/>
    </row>
    <row r="157" spans="4:10" ht="15.75" customHeight="1" x14ac:dyDescent="0.25">
      <c r="D157" s="1"/>
      <c r="H157" s="1"/>
      <c r="J157" s="7"/>
    </row>
    <row r="158" spans="4:10" ht="15.75" customHeight="1" x14ac:dyDescent="0.25">
      <c r="D158" s="1"/>
      <c r="H158" s="1"/>
      <c r="J158" s="7"/>
    </row>
    <row r="159" spans="4:10" ht="15.75" customHeight="1" x14ac:dyDescent="0.25">
      <c r="D159" s="1"/>
      <c r="H159" s="1"/>
      <c r="J159" s="7"/>
    </row>
    <row r="160" spans="4:10" ht="15.75" customHeight="1" x14ac:dyDescent="0.25">
      <c r="D160" s="1"/>
      <c r="H160" s="1"/>
      <c r="J160" s="7"/>
    </row>
    <row r="161" spans="4:10" ht="15.75" customHeight="1" x14ac:dyDescent="0.25">
      <c r="D161" s="1"/>
      <c r="H161" s="1"/>
      <c r="J161" s="7"/>
    </row>
    <row r="162" spans="4:10" ht="15.75" customHeight="1" x14ac:dyDescent="0.25">
      <c r="D162" s="1"/>
      <c r="H162" s="1"/>
      <c r="J162" s="7"/>
    </row>
    <row r="163" spans="4:10" ht="15.75" customHeight="1" x14ac:dyDescent="0.25">
      <c r="D163" s="1"/>
      <c r="H163" s="1"/>
      <c r="J163" s="7"/>
    </row>
    <row r="164" spans="4:10" ht="15.75" customHeight="1" x14ac:dyDescent="0.25">
      <c r="D164" s="1"/>
      <c r="H164" s="1"/>
      <c r="J164" s="7"/>
    </row>
    <row r="165" spans="4:10" ht="15.75" customHeight="1" x14ac:dyDescent="0.25">
      <c r="D165" s="1"/>
      <c r="H165" s="1"/>
      <c r="J165" s="7"/>
    </row>
    <row r="166" spans="4:10" ht="15.75" customHeight="1" x14ac:dyDescent="0.25">
      <c r="D166" s="1"/>
      <c r="H166" s="1"/>
      <c r="J166" s="7"/>
    </row>
    <row r="167" spans="4:10" ht="15.75" customHeight="1" x14ac:dyDescent="0.25">
      <c r="D167" s="1"/>
      <c r="H167" s="1"/>
      <c r="J167" s="7"/>
    </row>
    <row r="168" spans="4:10" ht="15.75" customHeight="1" x14ac:dyDescent="0.25">
      <c r="D168" s="1"/>
      <c r="H168" s="1"/>
      <c r="J168" s="7"/>
    </row>
    <row r="169" spans="4:10" ht="15.75" customHeight="1" x14ac:dyDescent="0.25">
      <c r="D169" s="1"/>
      <c r="H169" s="1"/>
      <c r="J169" s="7"/>
    </row>
    <row r="170" spans="4:10" ht="15.75" customHeight="1" x14ac:dyDescent="0.25">
      <c r="D170" s="1"/>
      <c r="H170" s="1"/>
      <c r="J170" s="7"/>
    </row>
    <row r="171" spans="4:10" ht="15.75" customHeight="1" x14ac:dyDescent="0.25">
      <c r="D171" s="1"/>
      <c r="H171" s="1"/>
      <c r="J171" s="7"/>
    </row>
    <row r="172" spans="4:10" ht="15.75" customHeight="1" x14ac:dyDescent="0.25">
      <c r="D172" s="1"/>
      <c r="H172" s="1"/>
      <c r="J172" s="7"/>
    </row>
    <row r="173" spans="4:10" ht="15.75" customHeight="1" x14ac:dyDescent="0.25">
      <c r="D173" s="1"/>
      <c r="H173" s="1"/>
      <c r="J173" s="7"/>
    </row>
    <row r="174" spans="4:10" ht="15.75" customHeight="1" x14ac:dyDescent="0.25">
      <c r="D174" s="1"/>
      <c r="H174" s="1"/>
      <c r="J174" s="7"/>
    </row>
    <row r="175" spans="4:10" ht="15.75" customHeight="1" x14ac:dyDescent="0.25">
      <c r="D175" s="1"/>
      <c r="H175" s="1"/>
      <c r="J175" s="7"/>
    </row>
    <row r="176" spans="4:10" ht="15.75" customHeight="1" x14ac:dyDescent="0.25">
      <c r="D176" s="1"/>
      <c r="H176" s="1"/>
      <c r="J176" s="7"/>
    </row>
    <row r="177" spans="4:10" ht="15.75" customHeight="1" x14ac:dyDescent="0.25">
      <c r="D177" s="1"/>
      <c r="H177" s="1"/>
      <c r="J177" s="7"/>
    </row>
    <row r="178" spans="4:10" ht="15.75" customHeight="1" x14ac:dyDescent="0.25">
      <c r="D178" s="1"/>
      <c r="H178" s="1"/>
      <c r="J178" s="7"/>
    </row>
    <row r="179" spans="4:10" ht="15.75" customHeight="1" x14ac:dyDescent="0.25">
      <c r="D179" s="1"/>
      <c r="H179" s="1"/>
      <c r="J179" s="7"/>
    </row>
    <row r="180" spans="4:10" ht="15.75" customHeight="1" x14ac:dyDescent="0.25">
      <c r="D180" s="1"/>
      <c r="H180" s="1"/>
      <c r="J180" s="7"/>
    </row>
    <row r="181" spans="4:10" ht="15.75" customHeight="1" x14ac:dyDescent="0.25">
      <c r="D181" s="1"/>
      <c r="H181" s="1"/>
      <c r="J181" s="7"/>
    </row>
    <row r="182" spans="4:10" ht="15.75" customHeight="1" x14ac:dyDescent="0.25">
      <c r="D182" s="1"/>
      <c r="H182" s="1"/>
      <c r="J182" s="7"/>
    </row>
    <row r="183" spans="4:10" ht="15.75" customHeight="1" x14ac:dyDescent="0.25">
      <c r="D183" s="1"/>
      <c r="H183" s="1"/>
      <c r="J183" s="7"/>
    </row>
    <row r="184" spans="4:10" ht="15.75" customHeight="1" x14ac:dyDescent="0.25">
      <c r="D184" s="1"/>
      <c r="H184" s="1"/>
      <c r="J184" s="7"/>
    </row>
    <row r="185" spans="4:10" ht="15.75" customHeight="1" x14ac:dyDescent="0.25">
      <c r="D185" s="1"/>
      <c r="H185" s="1"/>
      <c r="J185" s="7"/>
    </row>
    <row r="186" spans="4:10" ht="15.75" customHeight="1" x14ac:dyDescent="0.25">
      <c r="D186" s="1"/>
      <c r="H186" s="1"/>
      <c r="J186" s="7"/>
    </row>
    <row r="187" spans="4:10" ht="15.75" customHeight="1" x14ac:dyDescent="0.25">
      <c r="D187" s="1"/>
      <c r="H187" s="1"/>
      <c r="J187" s="7"/>
    </row>
    <row r="188" spans="4:10" ht="15.75" customHeight="1" x14ac:dyDescent="0.25">
      <c r="D188" s="1"/>
      <c r="H188" s="1"/>
      <c r="J188" s="7"/>
    </row>
    <row r="189" spans="4:10" ht="15.75" customHeight="1" x14ac:dyDescent="0.25">
      <c r="D189" s="1"/>
      <c r="H189" s="1"/>
      <c r="J189" s="7"/>
    </row>
    <row r="190" spans="4:10" ht="15.75" customHeight="1" x14ac:dyDescent="0.25">
      <c r="D190" s="1"/>
      <c r="H190" s="1"/>
      <c r="J190" s="7"/>
    </row>
    <row r="191" spans="4:10" ht="15.75" customHeight="1" x14ac:dyDescent="0.25">
      <c r="D191" s="1"/>
      <c r="H191" s="1"/>
      <c r="J191" s="7"/>
    </row>
    <row r="192" spans="4:10" ht="15.75" customHeight="1" x14ac:dyDescent="0.25">
      <c r="D192" s="1"/>
      <c r="H192" s="1"/>
      <c r="J192" s="7"/>
    </row>
    <row r="193" spans="4:10" ht="15.75" customHeight="1" x14ac:dyDescent="0.25">
      <c r="D193" s="1"/>
      <c r="H193" s="1"/>
      <c r="J193" s="7"/>
    </row>
    <row r="194" spans="4:10" ht="15.75" customHeight="1" x14ac:dyDescent="0.25">
      <c r="D194" s="1"/>
      <c r="H194" s="1"/>
      <c r="J194" s="7"/>
    </row>
    <row r="195" spans="4:10" ht="15.75" customHeight="1" x14ac:dyDescent="0.25">
      <c r="D195" s="1"/>
      <c r="H195" s="1"/>
      <c r="J195" s="7"/>
    </row>
    <row r="196" spans="4:10" ht="15.75" customHeight="1" x14ac:dyDescent="0.25">
      <c r="D196" s="1"/>
      <c r="H196" s="1"/>
      <c r="J196" s="7"/>
    </row>
    <row r="197" spans="4:10" ht="15.75" customHeight="1" x14ac:dyDescent="0.25">
      <c r="D197" s="1"/>
      <c r="H197" s="1"/>
      <c r="J197" s="7"/>
    </row>
    <row r="198" spans="4:10" ht="15.75" customHeight="1" x14ac:dyDescent="0.25">
      <c r="D198" s="1"/>
      <c r="H198" s="1"/>
      <c r="J198" s="7"/>
    </row>
    <row r="199" spans="4:10" ht="15.75" customHeight="1" x14ac:dyDescent="0.25">
      <c r="D199" s="1"/>
      <c r="H199" s="1"/>
      <c r="J199" s="7"/>
    </row>
    <row r="200" spans="4:10" ht="15.75" customHeight="1" x14ac:dyDescent="0.25">
      <c r="D200" s="1"/>
      <c r="H200" s="1"/>
      <c r="J200" s="7"/>
    </row>
    <row r="201" spans="4:10" ht="15.75" customHeight="1" x14ac:dyDescent="0.25">
      <c r="D201" s="1"/>
      <c r="H201" s="1"/>
      <c r="J201" s="7"/>
    </row>
    <row r="202" spans="4:10" ht="15.75" customHeight="1" x14ac:dyDescent="0.25">
      <c r="D202" s="1"/>
      <c r="H202" s="1"/>
      <c r="J202" s="7"/>
    </row>
    <row r="203" spans="4:10" ht="15.75" customHeight="1" x14ac:dyDescent="0.25">
      <c r="D203" s="1"/>
      <c r="H203" s="1"/>
      <c r="J203" s="7"/>
    </row>
    <row r="204" spans="4:10" ht="15.75" customHeight="1" x14ac:dyDescent="0.25">
      <c r="D204" s="1"/>
      <c r="H204" s="1"/>
      <c r="J204" s="7"/>
    </row>
    <row r="205" spans="4:10" ht="15.75" customHeight="1" x14ac:dyDescent="0.25">
      <c r="D205" s="1"/>
      <c r="H205" s="1"/>
      <c r="J205" s="7"/>
    </row>
    <row r="206" spans="4:10" ht="15.75" customHeight="1" x14ac:dyDescent="0.25">
      <c r="D206" s="1"/>
      <c r="H206" s="1"/>
      <c r="J206" s="7"/>
    </row>
    <row r="207" spans="4:10" ht="15.75" customHeight="1" x14ac:dyDescent="0.25">
      <c r="D207" s="1"/>
      <c r="H207" s="1"/>
      <c r="J207" s="7"/>
    </row>
    <row r="208" spans="4:10" ht="15.75" customHeight="1" x14ac:dyDescent="0.25">
      <c r="D208" s="1"/>
      <c r="H208" s="1"/>
      <c r="J208" s="7"/>
    </row>
    <row r="209" spans="4:10" ht="15.75" customHeight="1" x14ac:dyDescent="0.25">
      <c r="D209" s="1"/>
      <c r="H209" s="1"/>
      <c r="J209" s="7"/>
    </row>
    <row r="210" spans="4:10" ht="15.75" customHeight="1" x14ac:dyDescent="0.25">
      <c r="D210" s="1"/>
      <c r="H210" s="1"/>
      <c r="J210" s="7"/>
    </row>
    <row r="211" spans="4:10" ht="15.75" customHeight="1" x14ac:dyDescent="0.25">
      <c r="D211" s="1"/>
      <c r="H211" s="1"/>
      <c r="J211" s="7"/>
    </row>
    <row r="212" spans="4:10" ht="15.75" customHeight="1" x14ac:dyDescent="0.25">
      <c r="D212" s="1"/>
      <c r="H212" s="1"/>
      <c r="J212" s="7"/>
    </row>
    <row r="213" spans="4:10" ht="15.75" customHeight="1" x14ac:dyDescent="0.25">
      <c r="D213" s="1"/>
      <c r="H213" s="1"/>
      <c r="J213" s="7"/>
    </row>
    <row r="214" spans="4:10" ht="15.75" customHeight="1" x14ac:dyDescent="0.25">
      <c r="D214" s="1"/>
      <c r="H214" s="1"/>
      <c r="J214" s="7"/>
    </row>
    <row r="215" spans="4:10" ht="15.75" customHeight="1" x14ac:dyDescent="0.25">
      <c r="D215" s="1"/>
      <c r="H215" s="1"/>
      <c r="J215" s="7"/>
    </row>
    <row r="216" spans="4:10" ht="15.75" customHeight="1" x14ac:dyDescent="0.25">
      <c r="D216" s="1"/>
      <c r="H216" s="1"/>
      <c r="J216" s="7"/>
    </row>
    <row r="217" spans="4:10" ht="15.75" customHeight="1" x14ac:dyDescent="0.25">
      <c r="D217" s="1"/>
      <c r="H217" s="1"/>
      <c r="J217" s="7"/>
    </row>
    <row r="218" spans="4:10" ht="15.75" customHeight="1" x14ac:dyDescent="0.25">
      <c r="D218" s="1"/>
      <c r="H218" s="1"/>
      <c r="J218" s="7"/>
    </row>
    <row r="219" spans="4:10" ht="15.75" customHeight="1" x14ac:dyDescent="0.25">
      <c r="D219" s="1"/>
      <c r="H219" s="1"/>
      <c r="J219" s="7"/>
    </row>
    <row r="220" spans="4:10" ht="15.75" customHeight="1" x14ac:dyDescent="0.25">
      <c r="D220" s="1"/>
      <c r="H220" s="1"/>
      <c r="J220" s="7"/>
    </row>
    <row r="221" spans="4:10" ht="15.75" customHeight="1" x14ac:dyDescent="0.25">
      <c r="D221" s="1"/>
      <c r="H221" s="1"/>
      <c r="J221" s="7"/>
    </row>
    <row r="222" spans="4:10" ht="15.75" customHeight="1" x14ac:dyDescent="0.25">
      <c r="D222" s="1"/>
      <c r="H222" s="1"/>
      <c r="J222" s="7"/>
    </row>
    <row r="223" spans="4:10" ht="15.75" customHeight="1" x14ac:dyDescent="0.25">
      <c r="D223" s="1"/>
      <c r="H223" s="1"/>
      <c r="J223" s="7"/>
    </row>
    <row r="224" spans="4:10" ht="15.75" customHeight="1" x14ac:dyDescent="0.25">
      <c r="D224" s="1"/>
      <c r="H224" s="1"/>
      <c r="J224" s="7"/>
    </row>
    <row r="225" spans="4:10" ht="15.75" customHeight="1" x14ac:dyDescent="0.25">
      <c r="D225" s="1"/>
      <c r="H225" s="1"/>
      <c r="J225" s="7"/>
    </row>
    <row r="226" spans="4:10" ht="15.75" customHeight="1" x14ac:dyDescent="0.25">
      <c r="D226" s="1"/>
      <c r="H226" s="1"/>
      <c r="J226" s="7"/>
    </row>
    <row r="227" spans="4:10" ht="15.75" customHeight="1" x14ac:dyDescent="0.25">
      <c r="D227" s="1"/>
      <c r="H227" s="1"/>
      <c r="J227" s="7"/>
    </row>
    <row r="228" spans="4:10" ht="15.75" customHeight="1" x14ac:dyDescent="0.25">
      <c r="D228" s="1"/>
      <c r="H228" s="1"/>
      <c r="J228" s="7"/>
    </row>
    <row r="229" spans="4:10" ht="15.75" customHeight="1" x14ac:dyDescent="0.25">
      <c r="D229" s="1"/>
      <c r="H229" s="1"/>
      <c r="J229" s="7"/>
    </row>
    <row r="230" spans="4:10" ht="15.75" customHeight="1" x14ac:dyDescent="0.25">
      <c r="D230" s="1"/>
      <c r="H230" s="1"/>
      <c r="J230" s="7"/>
    </row>
    <row r="231" spans="4:10" ht="15.75" customHeight="1" x14ac:dyDescent="0.25"/>
    <row r="232" spans="4:10" ht="15.75" customHeight="1" x14ac:dyDescent="0.25"/>
    <row r="233" spans="4:10" ht="15.75" customHeight="1" x14ac:dyDescent="0.25"/>
    <row r="234" spans="4:10" ht="15.75" customHeight="1" x14ac:dyDescent="0.25"/>
    <row r="235" spans="4:10" ht="15.75" customHeight="1" x14ac:dyDescent="0.25"/>
    <row r="236" spans="4:10" ht="15.75" customHeight="1" x14ac:dyDescent="0.25"/>
    <row r="237" spans="4:10" ht="15.75" customHeight="1" x14ac:dyDescent="0.25"/>
    <row r="238" spans="4:10" ht="15.75" customHeight="1" x14ac:dyDescent="0.25"/>
    <row r="239" spans="4:10" ht="15.75" customHeight="1" x14ac:dyDescent="0.25"/>
    <row r="240" spans="4:1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8">
    <mergeCell ref="K7:O7"/>
    <mergeCell ref="K6:O6"/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 r:id="rId1"/>
  <ignoredErrors>
    <ignoredError sqref="B18:D21 B25:D30 B11:C12 C10 B15:D15 B22:D22 D17" numberStoredAsText="1"/>
    <ignoredError sqref="F1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T1048576"/>
  <sheetViews>
    <sheetView zoomScale="89" zoomScaleNormal="89" workbookViewId="0">
      <selection activeCell="U32" sqref="U32"/>
    </sheetView>
  </sheetViews>
  <sheetFormatPr baseColWidth="10" defaultColWidth="14.42578125" defaultRowHeight="15" customHeight="1" x14ac:dyDescent="0.25"/>
  <cols>
    <col min="1" max="1" width="3" customWidth="1"/>
    <col min="2" max="2" width="4.28515625" customWidth="1"/>
    <col min="3" max="3" width="5.7109375" customWidth="1"/>
    <col min="4" max="4" width="4.7109375" customWidth="1"/>
    <col min="5" max="5" width="69" customWidth="1"/>
    <col min="6" max="6" width="17" customWidth="1"/>
    <col min="7" max="7" width="15" customWidth="1"/>
    <col min="8" max="8" width="15.7109375" hidden="1" customWidth="1"/>
    <col min="9" max="10" width="13.85546875" style="275" hidden="1" customWidth="1"/>
    <col min="11" max="11" width="13.42578125" hidden="1" customWidth="1"/>
    <col min="12" max="12" width="13.28515625" hidden="1" customWidth="1"/>
    <col min="13" max="13" width="13.85546875" hidden="1" customWidth="1"/>
    <col min="14" max="14" width="15.7109375" hidden="1" customWidth="1"/>
    <col min="15" max="20" width="10" customWidth="1"/>
  </cols>
  <sheetData>
    <row r="1" spans="1:20" x14ac:dyDescent="0.25">
      <c r="A1" s="1"/>
      <c r="B1" s="1"/>
      <c r="C1" s="1"/>
      <c r="D1" s="1"/>
      <c r="E1" s="1"/>
      <c r="F1" s="1"/>
    </row>
    <row r="2" spans="1:20" x14ac:dyDescent="0.25">
      <c r="A2" s="1"/>
      <c r="B2" s="733"/>
      <c r="C2" s="732"/>
      <c r="D2" s="1"/>
      <c r="E2" s="13" t="s">
        <v>322</v>
      </c>
      <c r="F2" s="5"/>
    </row>
    <row r="3" spans="1:20" x14ac:dyDescent="0.25">
      <c r="A3" s="1"/>
      <c r="B3" s="733"/>
      <c r="C3" s="732"/>
      <c r="D3" s="1"/>
      <c r="E3" s="14" t="s">
        <v>85</v>
      </c>
      <c r="F3" s="2"/>
    </row>
    <row r="4" spans="1:20" x14ac:dyDescent="0.25">
      <c r="A4" s="1"/>
      <c r="B4" s="1"/>
      <c r="C4" s="1"/>
      <c r="D4" s="1"/>
      <c r="E4" s="14" t="s">
        <v>0</v>
      </c>
      <c r="F4" s="2"/>
      <c r="L4" s="15"/>
    </row>
    <row r="5" spans="1:20" x14ac:dyDescent="0.25">
      <c r="A5" s="1"/>
      <c r="B5" s="1"/>
      <c r="C5" s="5"/>
      <c r="D5" s="5"/>
      <c r="E5" s="13" t="s">
        <v>107</v>
      </c>
      <c r="F5" s="5"/>
      <c r="G5" s="15"/>
      <c r="H5" s="15"/>
      <c r="I5" s="15"/>
      <c r="J5" s="15"/>
      <c r="K5" s="15"/>
      <c r="L5" s="15"/>
      <c r="M5" s="15"/>
      <c r="N5" s="15"/>
    </row>
    <row r="6" spans="1:20" ht="15.75" customHeight="1" thickBot="1" x14ac:dyDescent="0.3">
      <c r="A6" s="1"/>
      <c r="B6" s="1"/>
      <c r="C6" s="1"/>
      <c r="D6" s="1"/>
      <c r="E6" s="1"/>
      <c r="F6" s="1"/>
      <c r="G6" s="91"/>
      <c r="H6" s="87"/>
      <c r="M6" s="474"/>
      <c r="N6" s="474"/>
    </row>
    <row r="7" spans="1:20" x14ac:dyDescent="0.25">
      <c r="A7" s="1"/>
      <c r="B7" s="741" t="s">
        <v>2</v>
      </c>
      <c r="C7" s="748" t="s">
        <v>86</v>
      </c>
      <c r="D7" s="739" t="s">
        <v>4</v>
      </c>
      <c r="E7" s="744" t="s">
        <v>87</v>
      </c>
      <c r="F7" s="746" t="s">
        <v>124</v>
      </c>
      <c r="G7" s="384" t="s">
        <v>374</v>
      </c>
      <c r="H7" s="384"/>
      <c r="I7" s="215"/>
      <c r="J7" s="215"/>
      <c r="K7" s="460"/>
      <c r="L7" s="330"/>
      <c r="M7" s="330"/>
      <c r="N7" s="330"/>
    </row>
    <row r="8" spans="1:20" x14ac:dyDescent="0.25">
      <c r="A8" s="1"/>
      <c r="B8" s="742"/>
      <c r="C8" s="737"/>
      <c r="D8" s="740"/>
      <c r="E8" s="745"/>
      <c r="F8" s="747"/>
      <c r="G8" s="682" t="s">
        <v>375</v>
      </c>
      <c r="H8" s="682"/>
      <c r="I8" s="216"/>
      <c r="J8" s="216"/>
      <c r="K8" s="461"/>
      <c r="L8" s="331"/>
      <c r="M8" s="331"/>
      <c r="N8" s="331"/>
      <c r="O8" s="1"/>
      <c r="P8" s="1"/>
      <c r="Q8" s="1"/>
      <c r="R8" s="1"/>
      <c r="S8" s="1"/>
      <c r="T8" s="1"/>
    </row>
    <row r="9" spans="1:20" x14ac:dyDescent="0.25">
      <c r="A9" s="1"/>
      <c r="B9" s="742"/>
      <c r="C9" s="737"/>
      <c r="D9" s="740"/>
      <c r="E9" s="745"/>
      <c r="F9" s="747"/>
      <c r="G9" s="683" t="s">
        <v>376</v>
      </c>
      <c r="H9" s="683"/>
      <c r="I9" s="381"/>
      <c r="J9" s="381"/>
      <c r="K9" s="462"/>
      <c r="L9" s="430"/>
      <c r="M9" s="430"/>
      <c r="N9" s="430"/>
      <c r="O9" s="1"/>
      <c r="P9" s="1"/>
      <c r="Q9" s="1"/>
      <c r="R9" s="1"/>
      <c r="S9" s="1"/>
      <c r="T9" s="1"/>
    </row>
    <row r="10" spans="1:20" ht="15.75" customHeight="1" thickBot="1" x14ac:dyDescent="0.3">
      <c r="A10" s="1"/>
      <c r="B10" s="742"/>
      <c r="C10" s="737"/>
      <c r="D10" s="740"/>
      <c r="E10" s="745"/>
      <c r="F10" s="747"/>
      <c r="G10" s="399" t="s">
        <v>377</v>
      </c>
      <c r="H10" s="399"/>
      <c r="I10" s="406"/>
      <c r="J10" s="406"/>
      <c r="K10" s="463"/>
      <c r="L10" s="431"/>
      <c r="M10" s="431"/>
      <c r="N10" s="431"/>
    </row>
    <row r="11" spans="1:20" x14ac:dyDescent="0.25">
      <c r="A11" s="1"/>
      <c r="B11" s="566"/>
      <c r="C11" s="567"/>
      <c r="D11" s="568"/>
      <c r="E11" s="617" t="s">
        <v>89</v>
      </c>
      <c r="F11" s="685">
        <f>+F12+F15+F17</f>
        <v>696440</v>
      </c>
      <c r="G11" s="689"/>
      <c r="H11" s="690"/>
      <c r="I11" s="690"/>
      <c r="J11" s="437"/>
      <c r="K11" s="464"/>
      <c r="L11" s="453"/>
      <c r="M11" s="507"/>
      <c r="N11" s="507"/>
      <c r="O11" s="1"/>
      <c r="P11" s="1"/>
      <c r="Q11" s="1"/>
      <c r="R11" s="1"/>
      <c r="S11" s="1"/>
      <c r="T11" s="1"/>
    </row>
    <row r="12" spans="1:20" s="66" customFormat="1" ht="13.5" hidden="1" customHeight="1" x14ac:dyDescent="0.25">
      <c r="A12" s="7"/>
      <c r="B12" s="116" t="s">
        <v>23</v>
      </c>
      <c r="C12" s="206"/>
      <c r="D12" s="621"/>
      <c r="E12" s="328" t="s">
        <v>125</v>
      </c>
      <c r="F12" s="698">
        <f>SUM(F13:F14)</f>
        <v>0</v>
      </c>
      <c r="G12" s="322"/>
      <c r="H12" s="688"/>
      <c r="I12" s="321"/>
      <c r="J12" s="473"/>
      <c r="K12" s="465"/>
      <c r="L12" s="142"/>
      <c r="M12" s="142"/>
      <c r="N12" s="230"/>
      <c r="O12" s="7"/>
      <c r="P12" s="7"/>
      <c r="Q12" s="7"/>
      <c r="R12" s="7"/>
      <c r="S12" s="7"/>
      <c r="T12" s="7"/>
    </row>
    <row r="13" spans="1:20" hidden="1" x14ac:dyDescent="0.25">
      <c r="A13" s="1"/>
      <c r="B13" s="209"/>
      <c r="C13" s="207" t="s">
        <v>16</v>
      </c>
      <c r="D13" s="621"/>
      <c r="E13" s="623" t="s">
        <v>126</v>
      </c>
      <c r="F13" s="698">
        <f t="shared" ref="F13:F14" si="0">SUM(G13:N13)</f>
        <v>0</v>
      </c>
      <c r="G13" s="323"/>
      <c r="H13" s="688"/>
      <c r="I13" s="466"/>
      <c r="J13" s="466"/>
      <c r="K13" s="466"/>
      <c r="L13" s="49"/>
      <c r="M13" s="49"/>
      <c r="N13" s="526"/>
      <c r="O13" s="49"/>
      <c r="P13" s="49"/>
      <c r="Q13" s="49"/>
      <c r="R13" s="1"/>
      <c r="S13" s="1"/>
      <c r="T13" s="1"/>
    </row>
    <row r="14" spans="1:20" hidden="1" x14ac:dyDescent="0.25">
      <c r="A14" s="1"/>
      <c r="B14" s="209"/>
      <c r="C14" s="207" t="s">
        <v>109</v>
      </c>
      <c r="D14" s="621"/>
      <c r="E14" s="623" t="s">
        <v>125</v>
      </c>
      <c r="F14" s="699">
        <f t="shared" si="0"/>
        <v>0</v>
      </c>
      <c r="G14" s="323"/>
      <c r="H14" s="708"/>
      <c r="I14" s="466"/>
      <c r="J14" s="443"/>
      <c r="K14" s="466"/>
      <c r="L14" s="49"/>
      <c r="M14" s="49"/>
      <c r="N14" s="49"/>
      <c r="O14" s="49"/>
      <c r="P14" s="49"/>
      <c r="Q14" s="49"/>
      <c r="R14" s="1"/>
      <c r="S14" s="1"/>
      <c r="T14" s="1"/>
    </row>
    <row r="15" spans="1:20" s="66" customFormat="1" x14ac:dyDescent="0.25">
      <c r="A15" s="7"/>
      <c r="B15" s="116" t="s">
        <v>29</v>
      </c>
      <c r="C15" s="59" t="s">
        <v>12</v>
      </c>
      <c r="D15" s="47" t="s">
        <v>13</v>
      </c>
      <c r="E15" s="74" t="s">
        <v>30</v>
      </c>
      <c r="F15" s="336">
        <f>SUM(F16)</f>
        <v>696440</v>
      </c>
      <c r="G15" s="67">
        <v>696440</v>
      </c>
      <c r="H15" s="688"/>
      <c r="I15" s="187"/>
      <c r="J15" s="443"/>
      <c r="K15" s="508"/>
      <c r="L15" s="187"/>
      <c r="M15" s="187"/>
      <c r="N15" s="188"/>
      <c r="O15" s="622"/>
      <c r="P15" s="622"/>
      <c r="Q15" s="622"/>
    </row>
    <row r="16" spans="1:20" x14ac:dyDescent="0.25">
      <c r="A16" s="1"/>
      <c r="B16" s="117"/>
      <c r="C16" s="52" t="s">
        <v>25</v>
      </c>
      <c r="D16" s="48" t="s">
        <v>13</v>
      </c>
      <c r="E16" s="400" t="s">
        <v>31</v>
      </c>
      <c r="F16" s="516">
        <f>SUM(G16:N16)</f>
        <v>696440</v>
      </c>
      <c r="G16" s="67">
        <v>696440</v>
      </c>
      <c r="H16" s="688"/>
      <c r="I16" s="187"/>
      <c r="J16" s="443"/>
      <c r="K16" s="508"/>
      <c r="L16" s="187"/>
      <c r="M16" s="187"/>
      <c r="N16" s="188"/>
      <c r="O16" s="57"/>
      <c r="P16" s="57"/>
      <c r="Q16" s="57"/>
    </row>
    <row r="17" spans="1:20" x14ac:dyDescent="0.25">
      <c r="A17" s="1"/>
      <c r="B17" s="116" t="s">
        <v>37</v>
      </c>
      <c r="C17" s="59" t="s">
        <v>12</v>
      </c>
      <c r="D17" s="47" t="s">
        <v>13</v>
      </c>
      <c r="E17" s="397" t="s">
        <v>38</v>
      </c>
      <c r="F17" s="687">
        <f>SUM(G17:N17)</f>
        <v>0</v>
      </c>
      <c r="G17" s="67"/>
      <c r="H17" s="709"/>
      <c r="I17" s="619"/>
      <c r="J17" s="467"/>
      <c r="K17" s="508"/>
      <c r="L17" s="57"/>
      <c r="M17" s="57"/>
      <c r="N17" s="57"/>
      <c r="O17" s="57"/>
      <c r="P17" s="57"/>
      <c r="Q17" s="57"/>
    </row>
    <row r="18" spans="1:20" x14ac:dyDescent="0.25">
      <c r="A18" s="1"/>
      <c r="B18" s="554"/>
      <c r="C18" s="555"/>
      <c r="D18" s="556"/>
      <c r="E18" s="617" t="s">
        <v>101</v>
      </c>
      <c r="F18" s="686">
        <f>+F19+F27+F29+F32+F34</f>
        <v>696440</v>
      </c>
      <c r="G18" s="323"/>
      <c r="H18" s="708"/>
      <c r="I18" s="618"/>
      <c r="J18" s="466"/>
      <c r="K18" s="509"/>
      <c r="L18" s="49"/>
      <c r="M18" s="49"/>
      <c r="N18" s="49"/>
      <c r="O18" s="49"/>
      <c r="P18" s="49"/>
      <c r="Q18" s="49"/>
      <c r="R18" s="1"/>
      <c r="S18" s="1"/>
      <c r="T18" s="1"/>
    </row>
    <row r="19" spans="1:20" s="66" customFormat="1" hidden="1" x14ac:dyDescent="0.25">
      <c r="A19" s="7"/>
      <c r="B19" s="328" t="s">
        <v>48</v>
      </c>
      <c r="C19" s="328" t="s">
        <v>12</v>
      </c>
      <c r="D19" s="328" t="s">
        <v>13</v>
      </c>
      <c r="E19" s="328" t="s">
        <v>14</v>
      </c>
      <c r="F19" s="712">
        <f>+F21</f>
        <v>0</v>
      </c>
      <c r="G19" s="75"/>
      <c r="H19" s="321"/>
      <c r="I19" s="187"/>
      <c r="J19" s="465"/>
      <c r="K19" s="508"/>
      <c r="L19" s="187"/>
      <c r="M19" s="187"/>
      <c r="N19" s="622"/>
      <c r="O19" s="622"/>
      <c r="P19" s="622"/>
      <c r="Q19" s="622"/>
    </row>
    <row r="20" spans="1:20" hidden="1" x14ac:dyDescent="0.25">
      <c r="A20" s="1"/>
      <c r="B20" s="448"/>
      <c r="C20" s="74" t="s">
        <v>16</v>
      </c>
      <c r="D20" s="706"/>
      <c r="E20" s="75" t="s">
        <v>324</v>
      </c>
      <c r="F20" s="714">
        <f>+F21</f>
        <v>0</v>
      </c>
      <c r="G20" s="75"/>
      <c r="H20" s="708"/>
      <c r="I20" s="187"/>
      <c r="J20" s="466"/>
      <c r="K20" s="508"/>
      <c r="L20" s="57"/>
      <c r="M20" s="187"/>
      <c r="N20" s="57"/>
      <c r="O20" s="57"/>
      <c r="P20" s="57"/>
      <c r="Q20" s="57"/>
    </row>
    <row r="21" spans="1:20" ht="15.75" hidden="1" customHeight="1" x14ac:dyDescent="0.25">
      <c r="A21" s="1"/>
      <c r="B21" s="400"/>
      <c r="C21" s="448"/>
      <c r="D21" s="448">
        <v>500</v>
      </c>
      <c r="E21" s="707" t="s">
        <v>325</v>
      </c>
      <c r="F21" s="698">
        <f>SUM(G21:N21)</f>
        <v>0</v>
      </c>
      <c r="G21" s="75"/>
      <c r="H21" s="708"/>
      <c r="I21" s="618"/>
      <c r="J21" s="466"/>
      <c r="K21" s="509"/>
      <c r="L21" s="57"/>
      <c r="M21" s="525"/>
      <c r="N21" s="57"/>
      <c r="O21" s="57"/>
      <c r="P21" s="57"/>
      <c r="Q21" s="57"/>
    </row>
    <row r="22" spans="1:20" ht="15.75" hidden="1" customHeight="1" x14ac:dyDescent="0.25">
      <c r="A22" s="1"/>
      <c r="B22" s="400"/>
      <c r="C22" s="400" t="s">
        <v>32</v>
      </c>
      <c r="D22" s="448"/>
      <c r="E22" s="75" t="s">
        <v>326</v>
      </c>
      <c r="F22" s="698">
        <f>SUM(F23:F26)</f>
        <v>0</v>
      </c>
      <c r="G22" s="453"/>
      <c r="H22" s="403"/>
      <c r="I22" s="49"/>
      <c r="J22" s="1"/>
      <c r="K22" s="1"/>
      <c r="L22" s="1"/>
      <c r="M22" s="1"/>
      <c r="N22" s="1"/>
      <c r="O22" s="1"/>
      <c r="P22" s="57"/>
      <c r="Q22" s="57"/>
    </row>
    <row r="23" spans="1:20" ht="15.75" hidden="1" customHeight="1" x14ac:dyDescent="0.25">
      <c r="A23" s="1"/>
      <c r="B23" s="400"/>
      <c r="C23" s="400"/>
      <c r="D23" s="400" t="s">
        <v>110</v>
      </c>
      <c r="E23" s="624" t="s">
        <v>111</v>
      </c>
      <c r="F23" s="698">
        <v>0</v>
      </c>
      <c r="G23" s="453"/>
      <c r="H23" s="403"/>
      <c r="I23" s="49"/>
      <c r="J23" s="1"/>
      <c r="K23" s="1"/>
      <c r="L23" s="1"/>
      <c r="M23" s="1"/>
      <c r="N23" s="1"/>
      <c r="O23" s="1"/>
      <c r="P23" s="57"/>
      <c r="Q23" s="57"/>
    </row>
    <row r="24" spans="1:20" ht="15.75" hidden="1" customHeight="1" x14ac:dyDescent="0.25">
      <c r="A24" s="1"/>
      <c r="B24" s="400"/>
      <c r="C24" s="400"/>
      <c r="D24" s="400" t="s">
        <v>127</v>
      </c>
      <c r="E24" s="624" t="s">
        <v>128</v>
      </c>
      <c r="F24" s="698">
        <v>0</v>
      </c>
      <c r="G24" s="453"/>
      <c r="H24" s="403"/>
      <c r="I24" s="49"/>
      <c r="J24" s="1"/>
      <c r="K24" s="1"/>
      <c r="L24" s="1"/>
      <c r="M24" s="1"/>
      <c r="N24" s="1"/>
      <c r="O24" s="1"/>
      <c r="P24" s="57"/>
      <c r="Q24" s="57"/>
    </row>
    <row r="25" spans="1:20" ht="15.75" hidden="1" customHeight="1" x14ac:dyDescent="0.25">
      <c r="A25" s="1"/>
      <c r="B25" s="400"/>
      <c r="C25" s="400"/>
      <c r="D25" s="400" t="s">
        <v>112</v>
      </c>
      <c r="E25" s="624" t="s">
        <v>113</v>
      </c>
      <c r="F25" s="698">
        <v>0</v>
      </c>
      <c r="G25" s="453"/>
      <c r="H25" s="403"/>
      <c r="I25" s="49"/>
      <c r="J25" s="1"/>
      <c r="K25" s="1"/>
      <c r="L25" s="1"/>
      <c r="M25" s="1"/>
      <c r="N25" s="1"/>
      <c r="O25" s="1"/>
      <c r="P25" s="57"/>
      <c r="Q25" s="57"/>
    </row>
    <row r="26" spans="1:20" s="66" customFormat="1" ht="15.75" hidden="1" customHeight="1" x14ac:dyDescent="0.25">
      <c r="A26" s="7"/>
      <c r="B26" s="400"/>
      <c r="C26" s="400"/>
      <c r="D26" s="400" t="s">
        <v>116</v>
      </c>
      <c r="E26" s="624" t="s">
        <v>117</v>
      </c>
      <c r="F26" s="698">
        <v>0</v>
      </c>
      <c r="G26" s="322"/>
      <c r="H26" s="321"/>
      <c r="I26" s="465"/>
      <c r="J26" s="465"/>
      <c r="K26" s="465"/>
      <c r="L26" s="622"/>
      <c r="M26" s="622"/>
      <c r="N26" s="622"/>
      <c r="O26" s="622"/>
      <c r="P26" s="622"/>
      <c r="Q26" s="622"/>
    </row>
    <row r="27" spans="1:20" s="69" customFormat="1" ht="15.75" hidden="1" customHeight="1" x14ac:dyDescent="0.25">
      <c r="A27" s="1"/>
      <c r="B27" s="74" t="s">
        <v>156</v>
      </c>
      <c r="C27" s="74"/>
      <c r="D27" s="74"/>
      <c r="E27" s="74" t="s">
        <v>274</v>
      </c>
      <c r="F27" s="698">
        <f>+F28</f>
        <v>0</v>
      </c>
      <c r="G27" s="323"/>
      <c r="H27" s="708"/>
      <c r="I27" s="466"/>
      <c r="J27" s="466"/>
      <c r="K27" s="466"/>
      <c r="L27" s="57"/>
      <c r="M27" s="57"/>
      <c r="N27" s="57"/>
      <c r="O27" s="57"/>
      <c r="P27" s="57"/>
      <c r="Q27" s="57"/>
    </row>
    <row r="28" spans="1:20" s="66" customFormat="1" ht="15.75" hidden="1" customHeight="1" x14ac:dyDescent="0.25">
      <c r="A28" s="7"/>
      <c r="B28" s="75"/>
      <c r="C28" s="75" t="s">
        <v>109</v>
      </c>
      <c r="D28" s="400"/>
      <c r="E28" s="75" t="s">
        <v>274</v>
      </c>
      <c r="F28" s="698">
        <f>SUM(G27:N27)</f>
        <v>0</v>
      </c>
      <c r="G28" s="322"/>
      <c r="H28" s="321"/>
      <c r="I28" s="465"/>
      <c r="J28" s="465"/>
      <c r="K28" s="465"/>
      <c r="L28" s="622"/>
      <c r="M28" s="622"/>
      <c r="N28" s="622"/>
      <c r="O28" s="622"/>
      <c r="P28" s="622"/>
      <c r="Q28" s="622"/>
    </row>
    <row r="29" spans="1:20" ht="15.75" hidden="1" customHeight="1" x14ac:dyDescent="0.25">
      <c r="A29" s="1"/>
      <c r="B29" s="74" t="s">
        <v>118</v>
      </c>
      <c r="C29" s="74" t="s">
        <v>12</v>
      </c>
      <c r="D29" s="74" t="s">
        <v>13</v>
      </c>
      <c r="E29" s="74" t="s">
        <v>119</v>
      </c>
      <c r="F29" s="698">
        <f>+F30</f>
        <v>0</v>
      </c>
      <c r="G29" s="323"/>
      <c r="H29" s="708"/>
      <c r="I29" s="466"/>
      <c r="J29" s="466"/>
      <c r="K29" s="466"/>
      <c r="L29" s="57"/>
      <c r="M29" s="57"/>
      <c r="N29" s="57"/>
      <c r="O29" s="57"/>
      <c r="P29" s="57"/>
      <c r="Q29" s="57"/>
    </row>
    <row r="30" spans="1:20" ht="15.75" hidden="1" customHeight="1" x14ac:dyDescent="0.25">
      <c r="A30" s="1"/>
      <c r="B30" s="400"/>
      <c r="C30" s="400" t="s">
        <v>32</v>
      </c>
      <c r="D30" s="400" t="s">
        <v>13</v>
      </c>
      <c r="E30" s="400" t="s">
        <v>54</v>
      </c>
      <c r="F30" s="698">
        <f>+F31</f>
        <v>0</v>
      </c>
      <c r="G30" s="323"/>
      <c r="H30" s="708"/>
      <c r="I30" s="466"/>
      <c r="J30" s="466"/>
      <c r="K30" s="466"/>
      <c r="L30" s="57"/>
      <c r="M30" s="57"/>
      <c r="N30" s="57"/>
      <c r="O30" s="57"/>
      <c r="P30" s="57"/>
      <c r="Q30" s="57"/>
    </row>
    <row r="31" spans="1:20" ht="15.75" hidden="1" customHeight="1" x14ac:dyDescent="0.25">
      <c r="A31" s="1"/>
      <c r="B31" s="400"/>
      <c r="C31" s="400"/>
      <c r="D31" s="400" t="s">
        <v>116</v>
      </c>
      <c r="E31" s="442" t="s">
        <v>117</v>
      </c>
      <c r="F31" s="698">
        <f>SUM(G30:N30)</f>
        <v>0</v>
      </c>
      <c r="G31" s="448"/>
      <c r="H31" s="709"/>
      <c r="I31" s="467"/>
      <c r="J31" s="467"/>
      <c r="K31" s="467"/>
      <c r="L31" s="57"/>
      <c r="M31" s="57"/>
      <c r="N31" s="57"/>
      <c r="O31" s="57"/>
      <c r="P31" s="57"/>
      <c r="Q31" s="57"/>
    </row>
    <row r="32" spans="1:20" ht="15.75" customHeight="1" x14ac:dyDescent="0.25">
      <c r="A32" s="1"/>
      <c r="B32" s="74" t="s">
        <v>78</v>
      </c>
      <c r="C32" s="74" t="s">
        <v>12</v>
      </c>
      <c r="D32" s="74" t="s">
        <v>13</v>
      </c>
      <c r="E32" s="74" t="s">
        <v>79</v>
      </c>
      <c r="F32" s="336">
        <f>+F33</f>
        <v>696440</v>
      </c>
      <c r="G32" s="67">
        <v>696440</v>
      </c>
      <c r="H32" s="709"/>
      <c r="I32" s="467"/>
      <c r="J32" s="467"/>
      <c r="K32" s="467"/>
      <c r="L32" s="57"/>
      <c r="M32" s="57"/>
      <c r="N32" s="57"/>
      <c r="O32" s="57"/>
      <c r="P32" s="57"/>
      <c r="Q32" s="57"/>
    </row>
    <row r="33" spans="1:20" s="66" customFormat="1" ht="15.75" customHeight="1" x14ac:dyDescent="0.25">
      <c r="A33" s="7"/>
      <c r="B33" s="400"/>
      <c r="C33" s="400" t="s">
        <v>63</v>
      </c>
      <c r="D33" s="400" t="s">
        <v>13</v>
      </c>
      <c r="E33" s="400" t="s">
        <v>84</v>
      </c>
      <c r="F33" s="336">
        <f>SUM(G32:N32)</f>
        <v>696440</v>
      </c>
      <c r="G33" s="67">
        <v>696440</v>
      </c>
      <c r="H33" s="710"/>
      <c r="I33" s="465"/>
      <c r="J33" s="465"/>
      <c r="K33" s="465"/>
      <c r="L33" s="141"/>
      <c r="M33" s="141"/>
      <c r="N33" s="141"/>
      <c r="O33" s="141"/>
      <c r="P33" s="141"/>
      <c r="Q33" s="141"/>
      <c r="R33" s="7"/>
      <c r="S33" s="7"/>
      <c r="T33" s="7"/>
    </row>
    <row r="34" spans="1:20" ht="15.75" customHeight="1" x14ac:dyDescent="0.25">
      <c r="B34" s="397" t="s">
        <v>122</v>
      </c>
      <c r="C34" s="397"/>
      <c r="D34" s="397"/>
      <c r="E34" s="397" t="s">
        <v>129</v>
      </c>
      <c r="F34" s="713">
        <v>0</v>
      </c>
      <c r="G34" s="711"/>
      <c r="H34" s="57"/>
    </row>
    <row r="35" spans="1:20" ht="15.75" customHeight="1" x14ac:dyDescent="0.25">
      <c r="F35" s="1"/>
      <c r="G35" s="87"/>
      <c r="H35" s="87"/>
    </row>
    <row r="36" spans="1:20" ht="15.75" customHeight="1" x14ac:dyDescent="0.25">
      <c r="F36" s="1"/>
      <c r="G36" s="87"/>
      <c r="H36" s="87"/>
    </row>
    <row r="37" spans="1:20" ht="15.75" customHeight="1" x14ac:dyDescent="0.25">
      <c r="F37" s="1"/>
      <c r="G37" s="87"/>
      <c r="H37" s="87"/>
    </row>
    <row r="38" spans="1:20" ht="15.75" customHeight="1" x14ac:dyDescent="0.25">
      <c r="F38" s="1"/>
      <c r="G38" s="87"/>
      <c r="H38" s="87"/>
    </row>
    <row r="39" spans="1:20" ht="15.75" customHeight="1" x14ac:dyDescent="0.25">
      <c r="F39" s="1"/>
      <c r="G39" s="87"/>
      <c r="H39" s="87"/>
    </row>
    <row r="40" spans="1:20" ht="15.75" customHeight="1" x14ac:dyDescent="0.25">
      <c r="F40" s="1"/>
      <c r="G40" s="87"/>
      <c r="H40" s="87"/>
    </row>
    <row r="41" spans="1:20" ht="15.75" customHeight="1" x14ac:dyDescent="0.25">
      <c r="F41" s="1"/>
      <c r="G41" s="87"/>
      <c r="H41" s="87"/>
    </row>
    <row r="42" spans="1:20" ht="15.75" customHeight="1" x14ac:dyDescent="0.25">
      <c r="F42" s="1"/>
      <c r="G42" s="87"/>
      <c r="H42" s="87"/>
    </row>
    <row r="43" spans="1:20" ht="15.75" customHeight="1" x14ac:dyDescent="0.25">
      <c r="F43" s="1"/>
      <c r="G43" s="87"/>
      <c r="H43" s="87"/>
    </row>
    <row r="44" spans="1:20" ht="15.75" customHeight="1" x14ac:dyDescent="0.25">
      <c r="F44" s="1"/>
      <c r="G44" s="87"/>
      <c r="H44" s="87"/>
    </row>
    <row r="45" spans="1:20" ht="15.75" customHeight="1" x14ac:dyDescent="0.25">
      <c r="F45" s="1"/>
      <c r="G45" s="87"/>
      <c r="H45" s="87"/>
    </row>
    <row r="46" spans="1:20" ht="15.75" customHeight="1" x14ac:dyDescent="0.25">
      <c r="F46" s="1"/>
      <c r="G46" s="87"/>
      <c r="H46" s="87"/>
    </row>
    <row r="47" spans="1:20" ht="15.75" customHeight="1" x14ac:dyDescent="0.25">
      <c r="F47" s="1"/>
      <c r="G47" s="87"/>
      <c r="H47" s="87"/>
    </row>
    <row r="48" spans="1:20" ht="15.75" customHeight="1" x14ac:dyDescent="0.25">
      <c r="F48" s="1"/>
      <c r="G48" s="87"/>
      <c r="H48" s="87"/>
    </row>
    <row r="49" spans="6:8" ht="15.75" customHeight="1" x14ac:dyDescent="0.25">
      <c r="F49" s="1"/>
      <c r="G49" s="87"/>
      <c r="H49" s="87"/>
    </row>
    <row r="50" spans="6:8" ht="15.75" customHeight="1" x14ac:dyDescent="0.25">
      <c r="F50" s="1"/>
      <c r="G50" s="87"/>
      <c r="H50" s="87"/>
    </row>
    <row r="51" spans="6:8" ht="15.75" customHeight="1" x14ac:dyDescent="0.25">
      <c r="F51" s="1"/>
      <c r="G51" s="87"/>
      <c r="H51" s="87"/>
    </row>
    <row r="52" spans="6:8" ht="15.75" customHeight="1" x14ac:dyDescent="0.25">
      <c r="F52" s="1"/>
      <c r="G52" s="87"/>
      <c r="H52" s="87"/>
    </row>
    <row r="53" spans="6:8" ht="15.75" customHeight="1" x14ac:dyDescent="0.25">
      <c r="F53" s="1"/>
      <c r="G53" s="87"/>
      <c r="H53" s="87"/>
    </row>
    <row r="54" spans="6:8" ht="15.75" customHeight="1" x14ac:dyDescent="0.25">
      <c r="F54" s="1"/>
      <c r="G54" s="87"/>
      <c r="H54" s="87"/>
    </row>
    <row r="55" spans="6:8" ht="15.75" customHeight="1" x14ac:dyDescent="0.25">
      <c r="F55" s="1"/>
      <c r="G55" s="87"/>
      <c r="H55" s="87"/>
    </row>
    <row r="56" spans="6:8" ht="15.75" customHeight="1" x14ac:dyDescent="0.25">
      <c r="F56" s="1"/>
      <c r="G56" s="87"/>
      <c r="H56" s="87"/>
    </row>
    <row r="57" spans="6:8" ht="15.75" customHeight="1" x14ac:dyDescent="0.25">
      <c r="F57" s="1"/>
      <c r="G57" s="87"/>
      <c r="H57" s="87"/>
    </row>
    <row r="58" spans="6:8" ht="15.75" customHeight="1" x14ac:dyDescent="0.25">
      <c r="F58" s="1"/>
      <c r="G58" s="87"/>
      <c r="H58" s="87"/>
    </row>
    <row r="59" spans="6:8" ht="15.75" customHeight="1" x14ac:dyDescent="0.25">
      <c r="F59" s="1"/>
      <c r="G59" s="87"/>
      <c r="H59" s="87"/>
    </row>
    <row r="60" spans="6:8" ht="15.75" customHeight="1" x14ac:dyDescent="0.25">
      <c r="F60" s="1"/>
      <c r="G60" s="87"/>
      <c r="H60" s="87"/>
    </row>
    <row r="61" spans="6:8" ht="15.75" customHeight="1" x14ac:dyDescent="0.25">
      <c r="F61" s="1"/>
      <c r="G61" s="87"/>
      <c r="H61" s="87"/>
    </row>
    <row r="62" spans="6:8" ht="15.75" customHeight="1" x14ac:dyDescent="0.25">
      <c r="F62" s="1"/>
      <c r="G62" s="87"/>
      <c r="H62" s="87"/>
    </row>
    <row r="63" spans="6:8" ht="15.75" customHeight="1" x14ac:dyDescent="0.25">
      <c r="F63" s="1"/>
      <c r="G63" s="87"/>
      <c r="H63" s="87"/>
    </row>
    <row r="64" spans="6:8" ht="15.75" customHeight="1" x14ac:dyDescent="0.25">
      <c r="F64" s="1"/>
      <c r="G64" s="87"/>
      <c r="H64" s="87"/>
    </row>
    <row r="65" spans="6:8" ht="15.75" customHeight="1" x14ac:dyDescent="0.25">
      <c r="F65" s="1"/>
      <c r="G65" s="87"/>
      <c r="H65" s="87"/>
    </row>
    <row r="66" spans="6:8" ht="15.75" customHeight="1" x14ac:dyDescent="0.25">
      <c r="F66" s="1"/>
      <c r="G66" s="87"/>
      <c r="H66" s="87"/>
    </row>
    <row r="67" spans="6:8" ht="15.75" customHeight="1" x14ac:dyDescent="0.25">
      <c r="F67" s="1"/>
      <c r="G67" s="87"/>
      <c r="H67" s="87"/>
    </row>
    <row r="68" spans="6:8" ht="15.75" customHeight="1" x14ac:dyDescent="0.25">
      <c r="F68" s="1"/>
      <c r="G68" s="87"/>
      <c r="H68" s="87"/>
    </row>
    <row r="69" spans="6:8" ht="15.75" customHeight="1" x14ac:dyDescent="0.25">
      <c r="F69" s="1"/>
      <c r="G69" s="87"/>
      <c r="H69" s="87"/>
    </row>
    <row r="70" spans="6:8" ht="15.75" customHeight="1" x14ac:dyDescent="0.25">
      <c r="F70" s="1"/>
      <c r="G70" s="87"/>
      <c r="H70" s="87"/>
    </row>
    <row r="71" spans="6:8" ht="15.75" customHeight="1" x14ac:dyDescent="0.25">
      <c r="F71" s="1"/>
      <c r="G71" s="87"/>
      <c r="H71" s="87"/>
    </row>
    <row r="72" spans="6:8" ht="15.75" customHeight="1" x14ac:dyDescent="0.25">
      <c r="F72" s="1"/>
      <c r="G72" s="87"/>
      <c r="H72" s="87"/>
    </row>
    <row r="73" spans="6:8" ht="15.75" customHeight="1" x14ac:dyDescent="0.25">
      <c r="F73" s="1"/>
      <c r="G73" s="87"/>
      <c r="H73" s="87"/>
    </row>
    <row r="74" spans="6:8" ht="15.75" customHeight="1" x14ac:dyDescent="0.25">
      <c r="F74" s="1"/>
      <c r="G74" s="87"/>
      <c r="H74" s="87"/>
    </row>
    <row r="75" spans="6:8" ht="15.75" customHeight="1" x14ac:dyDescent="0.25">
      <c r="F75" s="1"/>
      <c r="G75" s="87"/>
      <c r="H75" s="87"/>
    </row>
    <row r="76" spans="6:8" ht="15.75" customHeight="1" x14ac:dyDescent="0.25">
      <c r="F76" s="1"/>
      <c r="G76" s="87"/>
      <c r="H76" s="87"/>
    </row>
    <row r="77" spans="6:8" ht="15.75" customHeight="1" x14ac:dyDescent="0.25">
      <c r="F77" s="1"/>
      <c r="G77" s="87"/>
      <c r="H77" s="87"/>
    </row>
    <row r="78" spans="6:8" ht="15.75" customHeight="1" x14ac:dyDescent="0.25">
      <c r="F78" s="1"/>
      <c r="G78" s="87"/>
      <c r="H78" s="87"/>
    </row>
    <row r="79" spans="6:8" ht="15.75" customHeight="1" x14ac:dyDescent="0.25">
      <c r="F79" s="1"/>
      <c r="G79" s="87"/>
      <c r="H79" s="87"/>
    </row>
    <row r="80" spans="6:8" ht="15.75" customHeight="1" x14ac:dyDescent="0.25">
      <c r="F80" s="1"/>
      <c r="G80" s="87"/>
      <c r="H80" s="87"/>
    </row>
    <row r="81" spans="6:8" ht="15.75" customHeight="1" x14ac:dyDescent="0.25">
      <c r="F81" s="1"/>
      <c r="G81" s="87"/>
      <c r="H81" s="87"/>
    </row>
    <row r="82" spans="6:8" ht="15.75" customHeight="1" x14ac:dyDescent="0.25">
      <c r="F82" s="1"/>
      <c r="G82" s="87"/>
      <c r="H82" s="87"/>
    </row>
    <row r="83" spans="6:8" ht="15.75" customHeight="1" x14ac:dyDescent="0.25">
      <c r="F83" s="1"/>
      <c r="G83" s="87"/>
      <c r="H83" s="87"/>
    </row>
    <row r="84" spans="6:8" ht="15.75" customHeight="1" x14ac:dyDescent="0.25">
      <c r="F84" s="1"/>
      <c r="G84" s="87"/>
      <c r="H84" s="87"/>
    </row>
    <row r="85" spans="6:8" ht="15.75" customHeight="1" x14ac:dyDescent="0.25">
      <c r="F85" s="1"/>
      <c r="G85" s="87"/>
      <c r="H85" s="87"/>
    </row>
    <row r="86" spans="6:8" ht="15.75" customHeight="1" x14ac:dyDescent="0.25">
      <c r="F86" s="1"/>
      <c r="G86" s="87"/>
      <c r="H86" s="87"/>
    </row>
    <row r="87" spans="6:8" ht="15.75" customHeight="1" x14ac:dyDescent="0.25">
      <c r="F87" s="1"/>
      <c r="G87" s="87"/>
      <c r="H87" s="87"/>
    </row>
    <row r="88" spans="6:8" ht="15.75" customHeight="1" x14ac:dyDescent="0.25">
      <c r="F88" s="1"/>
      <c r="G88" s="87"/>
      <c r="H88" s="87"/>
    </row>
    <row r="89" spans="6:8" ht="15.75" customHeight="1" x14ac:dyDescent="0.25">
      <c r="F89" s="1"/>
      <c r="G89" s="87"/>
      <c r="H89" s="87"/>
    </row>
    <row r="90" spans="6:8" ht="15.75" customHeight="1" x14ac:dyDescent="0.25">
      <c r="F90" s="1"/>
      <c r="G90" s="87"/>
      <c r="H90" s="87"/>
    </row>
    <row r="91" spans="6:8" ht="15.75" customHeight="1" x14ac:dyDescent="0.25">
      <c r="F91" s="1"/>
      <c r="G91" s="87"/>
      <c r="H91" s="87"/>
    </row>
    <row r="92" spans="6:8" ht="15.75" customHeight="1" x14ac:dyDescent="0.25">
      <c r="F92" s="1"/>
      <c r="G92" s="87"/>
      <c r="H92" s="87"/>
    </row>
    <row r="93" spans="6:8" ht="15.75" customHeight="1" x14ac:dyDescent="0.25">
      <c r="F93" s="1"/>
    </row>
    <row r="94" spans="6:8" ht="15.75" customHeight="1" x14ac:dyDescent="0.25">
      <c r="F94" s="1"/>
    </row>
    <row r="95" spans="6:8" ht="15.75" customHeight="1" x14ac:dyDescent="0.25">
      <c r="F95" s="1"/>
    </row>
    <row r="96" spans="6:8" ht="15.75" customHeight="1" x14ac:dyDescent="0.25">
      <c r="F96" s="1"/>
    </row>
    <row r="97" spans="6:6" ht="15.75" customHeight="1" x14ac:dyDescent="0.25">
      <c r="F97" s="1"/>
    </row>
    <row r="98" spans="6:6" ht="15.75" customHeight="1" x14ac:dyDescent="0.25">
      <c r="F98" s="1"/>
    </row>
    <row r="99" spans="6:6" ht="15.75" customHeight="1" x14ac:dyDescent="0.25">
      <c r="F99" s="1"/>
    </row>
    <row r="100" spans="6:6" ht="15.75" customHeight="1" x14ac:dyDescent="0.25">
      <c r="F100" s="1"/>
    </row>
    <row r="101" spans="6:6" ht="15.75" customHeight="1" x14ac:dyDescent="0.25">
      <c r="F101" s="1"/>
    </row>
    <row r="102" spans="6:6" ht="15.75" customHeight="1" x14ac:dyDescent="0.25">
      <c r="F102" s="1"/>
    </row>
    <row r="103" spans="6:6" ht="15.75" customHeight="1" x14ac:dyDescent="0.25">
      <c r="F103" s="1"/>
    </row>
    <row r="104" spans="6:6" ht="15.75" customHeight="1" x14ac:dyDescent="0.25">
      <c r="F104" s="1"/>
    </row>
    <row r="105" spans="6:6" ht="15.75" customHeight="1" x14ac:dyDescent="0.25">
      <c r="F105" s="1"/>
    </row>
    <row r="106" spans="6:6" ht="15.75" customHeight="1" x14ac:dyDescent="0.25">
      <c r="F106" s="1"/>
    </row>
    <row r="107" spans="6:6" ht="15.75" customHeight="1" x14ac:dyDescent="0.25">
      <c r="F107" s="1"/>
    </row>
    <row r="108" spans="6:6" ht="15.75" customHeight="1" x14ac:dyDescent="0.25">
      <c r="F108" s="1"/>
    </row>
    <row r="109" spans="6:6" ht="15.75" customHeight="1" x14ac:dyDescent="0.25">
      <c r="F109" s="1"/>
    </row>
    <row r="110" spans="6:6" ht="15.75" customHeight="1" x14ac:dyDescent="0.25">
      <c r="F110" s="1"/>
    </row>
    <row r="111" spans="6:6" ht="15.75" customHeight="1" x14ac:dyDescent="0.25">
      <c r="F111" s="1"/>
    </row>
    <row r="112" spans="6:6" ht="15.75" customHeight="1" x14ac:dyDescent="0.25">
      <c r="F112" s="1"/>
    </row>
    <row r="113" spans="6:6" ht="15.75" customHeight="1" x14ac:dyDescent="0.25">
      <c r="F113" s="1"/>
    </row>
    <row r="114" spans="6:6" ht="15.75" customHeight="1" x14ac:dyDescent="0.25">
      <c r="F114" s="1"/>
    </row>
    <row r="115" spans="6:6" ht="15.75" customHeight="1" x14ac:dyDescent="0.25">
      <c r="F115" s="1"/>
    </row>
    <row r="116" spans="6:6" ht="15.75" customHeight="1" x14ac:dyDescent="0.25">
      <c r="F116" s="1"/>
    </row>
    <row r="117" spans="6:6" ht="15.75" customHeight="1" x14ac:dyDescent="0.25">
      <c r="F117" s="1"/>
    </row>
    <row r="118" spans="6:6" ht="15.75" customHeight="1" x14ac:dyDescent="0.25">
      <c r="F118" s="1"/>
    </row>
    <row r="119" spans="6:6" ht="15.75" customHeight="1" x14ac:dyDescent="0.25">
      <c r="F119" s="1"/>
    </row>
    <row r="120" spans="6:6" ht="15.75" customHeight="1" x14ac:dyDescent="0.25">
      <c r="F120" s="1"/>
    </row>
    <row r="121" spans="6:6" ht="15.75" customHeight="1" x14ac:dyDescent="0.25">
      <c r="F121" s="1"/>
    </row>
    <row r="122" spans="6:6" ht="15.75" customHeight="1" x14ac:dyDescent="0.25">
      <c r="F122" s="1"/>
    </row>
    <row r="123" spans="6:6" ht="15.75" customHeight="1" x14ac:dyDescent="0.25">
      <c r="F123" s="1"/>
    </row>
    <row r="124" spans="6:6" ht="15.75" customHeight="1" x14ac:dyDescent="0.25">
      <c r="F124" s="1"/>
    </row>
    <row r="125" spans="6:6" ht="15.75" customHeight="1" x14ac:dyDescent="0.25">
      <c r="F125" s="1"/>
    </row>
    <row r="126" spans="6:6" ht="15.75" customHeight="1" x14ac:dyDescent="0.25">
      <c r="F126" s="1"/>
    </row>
    <row r="127" spans="6:6" ht="15.75" customHeight="1" x14ac:dyDescent="0.25">
      <c r="F127" s="1"/>
    </row>
    <row r="128" spans="6:6" ht="15.75" customHeight="1" x14ac:dyDescent="0.25">
      <c r="F128" s="1"/>
    </row>
    <row r="129" spans="6:6" ht="15.75" customHeight="1" x14ac:dyDescent="0.25">
      <c r="F129" s="1"/>
    </row>
    <row r="130" spans="6:6" ht="15.75" customHeight="1" x14ac:dyDescent="0.25">
      <c r="F130" s="1"/>
    </row>
    <row r="131" spans="6:6" ht="15.75" customHeight="1" x14ac:dyDescent="0.25">
      <c r="F131" s="1"/>
    </row>
    <row r="132" spans="6:6" ht="15.75" customHeight="1" x14ac:dyDescent="0.25">
      <c r="F132" s="1"/>
    </row>
    <row r="133" spans="6:6" ht="15.75" customHeight="1" x14ac:dyDescent="0.25">
      <c r="F133" s="1"/>
    </row>
    <row r="134" spans="6:6" ht="15.75" customHeight="1" x14ac:dyDescent="0.25">
      <c r="F134" s="1"/>
    </row>
    <row r="135" spans="6:6" ht="15.75" customHeight="1" x14ac:dyDescent="0.25">
      <c r="F135" s="1"/>
    </row>
    <row r="136" spans="6:6" ht="15.75" customHeight="1" x14ac:dyDescent="0.25">
      <c r="F136" s="1"/>
    </row>
    <row r="137" spans="6:6" ht="15.75" customHeight="1" x14ac:dyDescent="0.25">
      <c r="F137" s="1"/>
    </row>
    <row r="138" spans="6:6" ht="15.75" customHeight="1" x14ac:dyDescent="0.25">
      <c r="F138" s="1"/>
    </row>
    <row r="139" spans="6:6" ht="15.75" customHeight="1" x14ac:dyDescent="0.25">
      <c r="F139" s="1"/>
    </row>
    <row r="140" spans="6:6" ht="15.75" customHeight="1" x14ac:dyDescent="0.25">
      <c r="F140" s="1"/>
    </row>
    <row r="141" spans="6:6" ht="15.75" customHeight="1" x14ac:dyDescent="0.25">
      <c r="F141" s="1"/>
    </row>
    <row r="142" spans="6:6" ht="15.75" customHeight="1" x14ac:dyDescent="0.25">
      <c r="F142" s="1"/>
    </row>
    <row r="143" spans="6:6" ht="15.75" customHeight="1" x14ac:dyDescent="0.25">
      <c r="F143" s="1"/>
    </row>
    <row r="144" spans="6:6" ht="15.75" customHeight="1" x14ac:dyDescent="0.25">
      <c r="F144" s="1"/>
    </row>
    <row r="145" spans="6:6" ht="15.75" customHeight="1" x14ac:dyDescent="0.25">
      <c r="F145" s="1"/>
    </row>
    <row r="146" spans="6:6" ht="15.75" customHeight="1" x14ac:dyDescent="0.25">
      <c r="F146" s="1"/>
    </row>
    <row r="147" spans="6:6" ht="15.75" customHeight="1" x14ac:dyDescent="0.25">
      <c r="F147" s="1"/>
    </row>
    <row r="148" spans="6:6" ht="15.75" customHeight="1" x14ac:dyDescent="0.25">
      <c r="F148" s="1"/>
    </row>
    <row r="149" spans="6:6" ht="15.75" customHeight="1" x14ac:dyDescent="0.25">
      <c r="F149" s="1"/>
    </row>
    <row r="150" spans="6:6" ht="15.75" customHeight="1" x14ac:dyDescent="0.25">
      <c r="F150" s="1"/>
    </row>
    <row r="151" spans="6:6" ht="15.75" customHeight="1" x14ac:dyDescent="0.25">
      <c r="F151" s="1"/>
    </row>
    <row r="152" spans="6:6" ht="15.75" customHeight="1" x14ac:dyDescent="0.25">
      <c r="F152" s="1"/>
    </row>
    <row r="153" spans="6:6" ht="15.75" customHeight="1" x14ac:dyDescent="0.25">
      <c r="F153" s="1"/>
    </row>
    <row r="154" spans="6:6" ht="15.75" customHeight="1" x14ac:dyDescent="0.25">
      <c r="F154" s="1"/>
    </row>
    <row r="155" spans="6:6" ht="15.75" customHeight="1" x14ac:dyDescent="0.25">
      <c r="F155" s="1"/>
    </row>
    <row r="156" spans="6:6" ht="15.75" customHeight="1" x14ac:dyDescent="0.25">
      <c r="F156" s="1"/>
    </row>
    <row r="157" spans="6:6" ht="15.75" customHeight="1" x14ac:dyDescent="0.25">
      <c r="F157" s="1"/>
    </row>
    <row r="158" spans="6:6" ht="15.75" customHeight="1" x14ac:dyDescent="0.25">
      <c r="F158" s="1"/>
    </row>
    <row r="159" spans="6:6" ht="15.75" customHeight="1" x14ac:dyDescent="0.25">
      <c r="F159" s="1"/>
    </row>
    <row r="160" spans="6:6" ht="15.75" customHeight="1" x14ac:dyDescent="0.25">
      <c r="F160" s="1"/>
    </row>
    <row r="161" spans="6:6" ht="15.75" customHeight="1" x14ac:dyDescent="0.25">
      <c r="F161" s="1"/>
    </row>
    <row r="162" spans="6:6" ht="15.75" customHeight="1" x14ac:dyDescent="0.25">
      <c r="F162" s="1"/>
    </row>
    <row r="163" spans="6:6" ht="15.75" customHeight="1" x14ac:dyDescent="0.25">
      <c r="F163" s="1"/>
    </row>
    <row r="164" spans="6:6" ht="15.75" customHeight="1" x14ac:dyDescent="0.25">
      <c r="F164" s="1"/>
    </row>
    <row r="165" spans="6:6" ht="15.75" customHeight="1" x14ac:dyDescent="0.25">
      <c r="F165" s="1"/>
    </row>
    <row r="166" spans="6:6" ht="15.75" customHeight="1" x14ac:dyDescent="0.25">
      <c r="F166" s="1"/>
    </row>
    <row r="167" spans="6:6" ht="15.75" customHeight="1" x14ac:dyDescent="0.25">
      <c r="F167" s="1"/>
    </row>
    <row r="168" spans="6:6" ht="15.75" customHeight="1" x14ac:dyDescent="0.25">
      <c r="F168" s="1"/>
    </row>
    <row r="169" spans="6:6" ht="15.75" customHeight="1" x14ac:dyDescent="0.25">
      <c r="F169" s="1"/>
    </row>
    <row r="170" spans="6:6" ht="15.75" customHeight="1" x14ac:dyDescent="0.25">
      <c r="F170" s="1"/>
    </row>
    <row r="171" spans="6:6" ht="15.75" customHeight="1" x14ac:dyDescent="0.25">
      <c r="F171" s="1"/>
    </row>
    <row r="172" spans="6:6" ht="15.75" customHeight="1" x14ac:dyDescent="0.25">
      <c r="F172" s="1"/>
    </row>
    <row r="173" spans="6:6" ht="15.75" customHeight="1" x14ac:dyDescent="0.25">
      <c r="F173" s="1"/>
    </row>
    <row r="174" spans="6:6" ht="15.75" customHeight="1" x14ac:dyDescent="0.25">
      <c r="F174" s="1"/>
    </row>
    <row r="175" spans="6:6" ht="15.75" customHeight="1" x14ac:dyDescent="0.25">
      <c r="F175" s="1"/>
    </row>
    <row r="176" spans="6:6" ht="15.75" customHeight="1" x14ac:dyDescent="0.25">
      <c r="F176" s="1"/>
    </row>
    <row r="177" spans="6:6" ht="15.75" customHeight="1" x14ac:dyDescent="0.25">
      <c r="F177" s="1"/>
    </row>
    <row r="178" spans="6:6" ht="15.75" customHeight="1" x14ac:dyDescent="0.25">
      <c r="F178" s="1"/>
    </row>
    <row r="179" spans="6:6" ht="15.75" customHeight="1" x14ac:dyDescent="0.25">
      <c r="F179" s="1"/>
    </row>
    <row r="180" spans="6:6" ht="15.75" customHeight="1" x14ac:dyDescent="0.25">
      <c r="F180" s="1"/>
    </row>
    <row r="181" spans="6:6" ht="15.75" customHeight="1" x14ac:dyDescent="0.25">
      <c r="F181" s="1"/>
    </row>
    <row r="182" spans="6:6" ht="15.75" customHeight="1" x14ac:dyDescent="0.25">
      <c r="F182" s="1"/>
    </row>
    <row r="183" spans="6:6" ht="15.75" customHeight="1" x14ac:dyDescent="0.25">
      <c r="F183" s="1"/>
    </row>
    <row r="184" spans="6:6" ht="15.75" customHeight="1" x14ac:dyDescent="0.25">
      <c r="F184" s="1"/>
    </row>
    <row r="185" spans="6:6" ht="15.75" customHeight="1" x14ac:dyDescent="0.25">
      <c r="F185" s="1"/>
    </row>
    <row r="186" spans="6:6" ht="15.75" customHeight="1" x14ac:dyDescent="0.25">
      <c r="F186" s="1"/>
    </row>
    <row r="187" spans="6:6" ht="15.75" customHeight="1" x14ac:dyDescent="0.25">
      <c r="F187" s="1"/>
    </row>
    <row r="188" spans="6:6" ht="15.75" customHeight="1" x14ac:dyDescent="0.25">
      <c r="F188" s="1"/>
    </row>
    <row r="189" spans="6:6" ht="15.75" customHeight="1" x14ac:dyDescent="0.25">
      <c r="F189" s="1"/>
    </row>
    <row r="190" spans="6:6" ht="15.75" customHeight="1" x14ac:dyDescent="0.25">
      <c r="F190" s="1"/>
    </row>
    <row r="191" spans="6:6" ht="15.75" customHeight="1" x14ac:dyDescent="0.25">
      <c r="F191" s="1"/>
    </row>
    <row r="192" spans="6:6" ht="15.75" customHeight="1" x14ac:dyDescent="0.25">
      <c r="F192" s="1"/>
    </row>
    <row r="193" spans="6:6" ht="15.75" customHeight="1" x14ac:dyDescent="0.25">
      <c r="F193" s="1"/>
    </row>
    <row r="194" spans="6:6" ht="15.75" customHeight="1" x14ac:dyDescent="0.25">
      <c r="F194" s="1"/>
    </row>
    <row r="195" spans="6:6" ht="15.75" customHeight="1" x14ac:dyDescent="0.25">
      <c r="F195" s="1"/>
    </row>
    <row r="196" spans="6:6" ht="15.75" customHeight="1" x14ac:dyDescent="0.25">
      <c r="F196" s="1"/>
    </row>
    <row r="197" spans="6:6" ht="15.75" customHeight="1" x14ac:dyDescent="0.25">
      <c r="F197" s="1"/>
    </row>
    <row r="198" spans="6:6" ht="15.75" customHeight="1" x14ac:dyDescent="0.25">
      <c r="F198" s="1"/>
    </row>
    <row r="199" spans="6:6" ht="15.75" customHeight="1" x14ac:dyDescent="0.25">
      <c r="F199" s="1"/>
    </row>
    <row r="200" spans="6:6" ht="15.75" customHeight="1" x14ac:dyDescent="0.25">
      <c r="F200" s="1"/>
    </row>
    <row r="201" spans="6:6" ht="15.75" customHeight="1" x14ac:dyDescent="0.25">
      <c r="F201" s="1"/>
    </row>
    <row r="202" spans="6:6" ht="15.75" customHeight="1" x14ac:dyDescent="0.25">
      <c r="F202" s="1"/>
    </row>
    <row r="203" spans="6:6" ht="15.75" customHeight="1" x14ac:dyDescent="0.25">
      <c r="F203" s="1"/>
    </row>
    <row r="204" spans="6:6" ht="15.75" customHeight="1" x14ac:dyDescent="0.25">
      <c r="F204" s="1"/>
    </row>
    <row r="205" spans="6:6" ht="15.75" customHeight="1" x14ac:dyDescent="0.25">
      <c r="F205" s="1"/>
    </row>
    <row r="206" spans="6:6" ht="15.75" customHeight="1" x14ac:dyDescent="0.25">
      <c r="F206" s="1"/>
    </row>
    <row r="207" spans="6:6" ht="15.75" customHeight="1" x14ac:dyDescent="0.25">
      <c r="F207" s="1"/>
    </row>
    <row r="208" spans="6:6" ht="15.75" customHeight="1" x14ac:dyDescent="0.25">
      <c r="F208" s="1"/>
    </row>
    <row r="209" spans="6:6" ht="15.75" customHeight="1" x14ac:dyDescent="0.25">
      <c r="F209" s="1"/>
    </row>
    <row r="210" spans="6:6" ht="15.75" customHeight="1" x14ac:dyDescent="0.25">
      <c r="F210" s="1"/>
    </row>
    <row r="211" spans="6:6" ht="15.75" customHeight="1" x14ac:dyDescent="0.25">
      <c r="F211" s="1"/>
    </row>
    <row r="212" spans="6:6" ht="15.75" customHeight="1" x14ac:dyDescent="0.25">
      <c r="F212" s="1"/>
    </row>
    <row r="213" spans="6:6" ht="15.75" customHeight="1" x14ac:dyDescent="0.25">
      <c r="F213" s="1"/>
    </row>
    <row r="214" spans="6:6" ht="15.75" customHeight="1" x14ac:dyDescent="0.25">
      <c r="F214" s="1"/>
    </row>
    <row r="215" spans="6:6" ht="15.75" customHeight="1" x14ac:dyDescent="0.25">
      <c r="F215" s="1"/>
    </row>
    <row r="216" spans="6:6" ht="15.75" customHeight="1" x14ac:dyDescent="0.25">
      <c r="F216" s="1"/>
    </row>
    <row r="217" spans="6:6" ht="15.75" customHeight="1" x14ac:dyDescent="0.25">
      <c r="F217" s="1"/>
    </row>
    <row r="218" spans="6:6" ht="15.75" customHeight="1" x14ac:dyDescent="0.25">
      <c r="F218" s="1"/>
    </row>
    <row r="219" spans="6:6" ht="15.75" customHeight="1" x14ac:dyDescent="0.25">
      <c r="F219" s="1"/>
    </row>
    <row r="220" spans="6:6" ht="15.75" customHeight="1" x14ac:dyDescent="0.25">
      <c r="F220" s="1"/>
    </row>
    <row r="221" spans="6:6" ht="15.75" customHeight="1" x14ac:dyDescent="0.25">
      <c r="F221" s="1"/>
    </row>
    <row r="222" spans="6:6" ht="15.75" customHeight="1" x14ac:dyDescent="0.25">
      <c r="F222" s="1"/>
    </row>
    <row r="223" spans="6:6" ht="15.75" customHeight="1" x14ac:dyDescent="0.25">
      <c r="F223" s="1"/>
    </row>
    <row r="224" spans="6:6" ht="15.75" customHeight="1" x14ac:dyDescent="0.25">
      <c r="F224" s="1"/>
    </row>
    <row r="225" spans="6:6" ht="15.75" customHeight="1" x14ac:dyDescent="0.25">
      <c r="F225" s="1"/>
    </row>
    <row r="226" spans="6:6" ht="15.75" customHeight="1" x14ac:dyDescent="0.25">
      <c r="F226" s="1"/>
    </row>
    <row r="227" spans="6:6" ht="15.75" customHeight="1" x14ac:dyDescent="0.25">
      <c r="F227" s="1"/>
    </row>
    <row r="228" spans="6:6" ht="15.75" customHeight="1" x14ac:dyDescent="0.25">
      <c r="F228" s="1"/>
    </row>
    <row r="229" spans="6:6" ht="15.75" customHeight="1" x14ac:dyDescent="0.25">
      <c r="F229" s="1"/>
    </row>
    <row r="230" spans="6:6" ht="15.75" customHeight="1" x14ac:dyDescent="0.25">
      <c r="F230" s="1"/>
    </row>
    <row r="231" spans="6:6" ht="15.75" customHeight="1" x14ac:dyDescent="0.25">
      <c r="F231" s="1"/>
    </row>
    <row r="232" spans="6:6" ht="15.75" customHeight="1" x14ac:dyDescent="0.25">
      <c r="F232" s="1"/>
    </row>
    <row r="233" spans="6:6" ht="15.75" customHeight="1" x14ac:dyDescent="0.25">
      <c r="F233" s="1"/>
    </row>
    <row r="234" spans="6:6" ht="15.75" customHeight="1" x14ac:dyDescent="0.25"/>
    <row r="235" spans="6:6" ht="15.75" customHeight="1" x14ac:dyDescent="0.25"/>
    <row r="236" spans="6:6" ht="15.75" customHeight="1" x14ac:dyDescent="0.25"/>
    <row r="237" spans="6:6" ht="15.75" customHeight="1" x14ac:dyDescent="0.25"/>
    <row r="238" spans="6:6" ht="15.75" customHeight="1" x14ac:dyDescent="0.25"/>
    <row r="239" spans="6:6" ht="15.75" customHeight="1" x14ac:dyDescent="0.25"/>
    <row r="240" spans="6: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48576" spans="14:14" ht="15" customHeight="1" x14ac:dyDescent="0.25">
      <c r="N1048576" s="129"/>
    </row>
  </sheetData>
  <mergeCells count="7">
    <mergeCell ref="E7:E10"/>
    <mergeCell ref="F7:F10"/>
    <mergeCell ref="B2:C2"/>
    <mergeCell ref="B3:C3"/>
    <mergeCell ref="B7:B10"/>
    <mergeCell ref="C7:C10"/>
    <mergeCell ref="D7:D10"/>
  </mergeCells>
  <pageMargins left="0.7" right="0.7" top="0.75" bottom="0.75" header="0" footer="0"/>
  <pageSetup orientation="landscape" r:id="rId1"/>
  <ignoredErrors>
    <ignoredError sqref="B12:C16 B17:D19 C20" numberStoredAsText="1"/>
    <ignoredError sqref="F15 F28:F3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00"/>
  </sheetPr>
  <dimension ref="A1:V996"/>
  <sheetViews>
    <sheetView topLeftCell="A21" zoomScale="88" zoomScaleNormal="88" workbookViewId="0">
      <selection activeCell="G46" sqref="G46"/>
    </sheetView>
  </sheetViews>
  <sheetFormatPr baseColWidth="10" defaultColWidth="14.42578125" defaultRowHeight="15" customHeight="1" x14ac:dyDescent="0.25"/>
  <cols>
    <col min="1" max="1" width="2.5703125" customWidth="1"/>
    <col min="2" max="4" width="5.140625" customWidth="1"/>
    <col min="5" max="5" width="73.140625" customWidth="1"/>
    <col min="6" max="7" width="14.7109375" customWidth="1"/>
    <col min="8" max="8" width="13.140625" customWidth="1"/>
    <col min="9" max="9" width="13.5703125" customWidth="1"/>
    <col min="10" max="10" width="4.7109375" customWidth="1"/>
    <col min="11" max="11" width="10" customWidth="1"/>
    <col min="12" max="12" width="51.85546875" style="57" customWidth="1"/>
    <col min="13" max="13" width="19" style="57" customWidth="1"/>
    <col min="14" max="14" width="18.5703125" style="57" customWidth="1"/>
    <col min="15" max="15" width="16.7109375" style="57" customWidth="1"/>
    <col min="16" max="16" width="16.42578125" style="57" customWidth="1"/>
    <col min="17" max="21" width="10" style="57" customWidth="1"/>
    <col min="22" max="22" width="10" customWidth="1"/>
  </cols>
  <sheetData>
    <row r="1" spans="1:22" x14ac:dyDescent="0.25">
      <c r="A1" s="1"/>
      <c r="B1" s="2"/>
      <c r="C1" s="2"/>
      <c r="D1" s="2"/>
      <c r="E1" s="2"/>
      <c r="F1" s="3"/>
      <c r="G1" s="3"/>
      <c r="H1" s="3"/>
      <c r="I1" s="4"/>
      <c r="J1" s="7"/>
      <c r="K1" s="1"/>
      <c r="L1" s="49"/>
      <c r="M1" s="49"/>
      <c r="N1" s="49"/>
      <c r="O1" s="49"/>
      <c r="P1" s="49"/>
      <c r="Q1" s="49"/>
      <c r="R1" s="49"/>
      <c r="S1" s="49"/>
      <c r="T1" s="49"/>
      <c r="U1" s="49"/>
      <c r="V1" s="1"/>
    </row>
    <row r="2" spans="1:22" x14ac:dyDescent="0.25">
      <c r="A2" s="1"/>
      <c r="B2" s="733"/>
      <c r="C2" s="732"/>
      <c r="D2" s="2"/>
      <c r="E2" s="731" t="s">
        <v>322</v>
      </c>
      <c r="F2" s="732"/>
      <c r="G2" s="732"/>
      <c r="H2" s="3"/>
      <c r="I2" s="4"/>
      <c r="J2" s="7"/>
      <c r="K2" s="1"/>
      <c r="L2" s="49"/>
      <c r="M2" s="49"/>
      <c r="N2" s="49"/>
      <c r="O2" s="49"/>
      <c r="P2" s="49"/>
      <c r="Q2" s="49"/>
      <c r="R2" s="49"/>
      <c r="S2" s="49"/>
      <c r="T2" s="49"/>
      <c r="U2" s="49"/>
      <c r="V2" s="1"/>
    </row>
    <row r="3" spans="1:22" x14ac:dyDescent="0.25">
      <c r="A3" s="1"/>
      <c r="B3" s="733"/>
      <c r="C3" s="732"/>
      <c r="D3" s="2"/>
      <c r="E3" s="734" t="s">
        <v>285</v>
      </c>
      <c r="F3" s="732"/>
      <c r="G3" s="732"/>
      <c r="H3" s="3"/>
      <c r="I3" s="4"/>
      <c r="J3" s="7"/>
      <c r="K3" s="1"/>
      <c r="L3" s="49"/>
      <c r="M3" s="49"/>
      <c r="N3" s="49"/>
      <c r="O3" s="49"/>
      <c r="P3" s="49"/>
      <c r="Q3" s="49"/>
      <c r="R3" s="49"/>
      <c r="S3" s="49"/>
      <c r="T3" s="49"/>
      <c r="U3" s="49"/>
      <c r="V3" s="1"/>
    </row>
    <row r="4" spans="1:22" x14ac:dyDescent="0.25">
      <c r="A4" s="1"/>
      <c r="B4" s="2"/>
      <c r="C4" s="2"/>
      <c r="D4" s="2"/>
      <c r="E4" s="735" t="s">
        <v>0</v>
      </c>
      <c r="F4" s="732"/>
      <c r="G4" s="732"/>
      <c r="H4" s="3"/>
      <c r="I4" s="4"/>
      <c r="J4" s="7"/>
      <c r="K4" s="1"/>
      <c r="L4" s="49"/>
      <c r="M4" s="49"/>
      <c r="N4" s="49"/>
      <c r="O4" s="49"/>
      <c r="P4" s="49"/>
      <c r="Q4" s="49"/>
      <c r="R4" s="49"/>
      <c r="S4" s="49"/>
      <c r="T4" s="49"/>
      <c r="U4" s="49"/>
      <c r="V4" s="1"/>
    </row>
    <row r="5" spans="1:22" x14ac:dyDescent="0.25">
      <c r="A5" s="1"/>
      <c r="B5" s="2"/>
      <c r="C5" s="5"/>
      <c r="D5" s="5"/>
      <c r="E5" s="731" t="s">
        <v>130</v>
      </c>
      <c r="F5" s="732"/>
      <c r="G5" s="732"/>
      <c r="H5" s="732"/>
      <c r="I5" s="4"/>
      <c r="J5" s="7"/>
      <c r="K5" s="1"/>
      <c r="L5" s="49"/>
      <c r="M5" s="49"/>
      <c r="N5" s="49"/>
      <c r="O5" s="49"/>
      <c r="P5" s="49"/>
      <c r="Q5" s="49"/>
      <c r="R5" s="49"/>
      <c r="S5" s="49"/>
      <c r="T5" s="49"/>
      <c r="U5" s="49"/>
      <c r="V5" s="1"/>
    </row>
    <row r="6" spans="1:22" ht="15.75" customHeight="1" thickBot="1" x14ac:dyDescent="0.3">
      <c r="A6" s="1"/>
      <c r="B6" s="2"/>
      <c r="C6" s="2"/>
      <c r="D6" s="2"/>
      <c r="E6" s="2"/>
      <c r="F6" s="3"/>
      <c r="G6" s="173">
        <f>+G22-G8</f>
        <v>0</v>
      </c>
      <c r="H6" s="173">
        <f>+H22-H8</f>
        <v>0</v>
      </c>
      <c r="I6" s="4"/>
      <c r="J6" s="7"/>
      <c r="K6" s="1"/>
      <c r="L6" s="749" t="s">
        <v>391</v>
      </c>
      <c r="M6" s="749"/>
      <c r="N6" s="749"/>
      <c r="O6" s="749"/>
      <c r="P6" s="749"/>
      <c r="Q6" s="49"/>
      <c r="R6" s="49"/>
      <c r="S6" s="49"/>
      <c r="T6" s="49"/>
      <c r="U6" s="49"/>
      <c r="V6" s="1"/>
    </row>
    <row r="7" spans="1:22" ht="15" customHeight="1" thickBot="1" x14ac:dyDescent="0.3">
      <c r="A7" s="1"/>
      <c r="B7" s="126" t="s">
        <v>2</v>
      </c>
      <c r="C7" s="126" t="s">
        <v>3</v>
      </c>
      <c r="D7" s="126" t="s">
        <v>4</v>
      </c>
      <c r="E7" s="325" t="s">
        <v>5</v>
      </c>
      <c r="F7" s="346" t="s">
        <v>6</v>
      </c>
      <c r="G7" s="346" t="s">
        <v>7</v>
      </c>
      <c r="H7" s="346" t="s">
        <v>8</v>
      </c>
      <c r="I7" s="347" t="s">
        <v>9</v>
      </c>
      <c r="J7" s="141"/>
      <c r="K7" s="1"/>
      <c r="L7" s="664" t="s">
        <v>332</v>
      </c>
      <c r="M7" s="646" t="s">
        <v>333</v>
      </c>
      <c r="N7" s="646" t="s">
        <v>334</v>
      </c>
      <c r="O7" s="646" t="s">
        <v>335</v>
      </c>
      <c r="P7" s="647" t="s">
        <v>336</v>
      </c>
      <c r="Q7" s="49"/>
      <c r="R7" s="49"/>
      <c r="S7" s="49"/>
      <c r="T7" s="49"/>
      <c r="U7" s="49"/>
      <c r="V7" s="1"/>
    </row>
    <row r="8" spans="1:22" ht="15" customHeight="1" thickBot="1" x14ac:dyDescent="0.3">
      <c r="A8" s="7"/>
      <c r="B8" s="148"/>
      <c r="C8" s="148"/>
      <c r="D8" s="148"/>
      <c r="E8" s="338" t="s">
        <v>10</v>
      </c>
      <c r="F8" s="178">
        <f>+F11+F19+F21+F15+F9</f>
        <v>271469048</v>
      </c>
      <c r="G8" s="178">
        <f>+G11++G19+G21+G15+G9+G13</f>
        <v>-21805</v>
      </c>
      <c r="H8" s="178">
        <f t="shared" ref="H8:H51" si="0">+F8+G8</f>
        <v>271447243</v>
      </c>
      <c r="I8" s="337">
        <f t="shared" ref="I8:I51" si="1">IFERROR(H8/F8-1,"0.00%")</f>
        <v>-8.0322232536844673E-5</v>
      </c>
      <c r="J8" s="141"/>
      <c r="K8" s="7"/>
      <c r="L8" s="665" t="s">
        <v>342</v>
      </c>
      <c r="M8" s="669">
        <v>10000</v>
      </c>
      <c r="N8" s="669">
        <v>110371849</v>
      </c>
      <c r="O8" s="669">
        <v>110371849</v>
      </c>
      <c r="P8" s="669">
        <v>110371849</v>
      </c>
      <c r="Q8" s="141"/>
      <c r="R8" s="141"/>
      <c r="S8" s="141"/>
      <c r="T8" s="141"/>
      <c r="U8" s="141"/>
      <c r="V8" s="7"/>
    </row>
    <row r="9" spans="1:22" ht="15" customHeight="1" x14ac:dyDescent="0.25">
      <c r="A9" s="7"/>
      <c r="B9" s="127" t="s">
        <v>23</v>
      </c>
      <c r="C9" s="127"/>
      <c r="D9" s="127"/>
      <c r="E9" s="350" t="s">
        <v>131</v>
      </c>
      <c r="F9" s="106">
        <f>+F10</f>
        <v>10</v>
      </c>
      <c r="G9" s="636">
        <f>+G10</f>
        <v>0</v>
      </c>
      <c r="H9" s="106">
        <f t="shared" si="0"/>
        <v>10</v>
      </c>
      <c r="I9" s="166">
        <f t="shared" si="1"/>
        <v>0</v>
      </c>
      <c r="J9" s="141"/>
      <c r="K9" s="7"/>
      <c r="L9" s="660" t="s">
        <v>347</v>
      </c>
      <c r="M9" s="67">
        <v>10000</v>
      </c>
      <c r="N9" s="67">
        <v>110371849</v>
      </c>
      <c r="O9" s="67">
        <v>110371849</v>
      </c>
      <c r="P9" s="67">
        <v>110371849</v>
      </c>
      <c r="Q9" s="141"/>
      <c r="R9" s="141"/>
      <c r="S9" s="141"/>
      <c r="T9" s="141"/>
      <c r="U9" s="141"/>
      <c r="V9" s="7"/>
    </row>
    <row r="10" spans="1:22" ht="15" customHeight="1" x14ac:dyDescent="0.25">
      <c r="A10" s="7"/>
      <c r="B10" s="127"/>
      <c r="C10" s="128" t="s">
        <v>109</v>
      </c>
      <c r="D10" s="127"/>
      <c r="E10" s="326" t="s">
        <v>132</v>
      </c>
      <c r="F10" s="107">
        <v>10</v>
      </c>
      <c r="G10" s="637">
        <f>+'Decretos 050503'!F14</f>
        <v>0</v>
      </c>
      <c r="H10" s="105">
        <f t="shared" si="0"/>
        <v>10</v>
      </c>
      <c r="I10" s="167">
        <f t="shared" si="1"/>
        <v>0</v>
      </c>
      <c r="J10" s="141"/>
      <c r="K10" s="7"/>
      <c r="L10" s="660" t="s">
        <v>365</v>
      </c>
      <c r="M10" s="241">
        <v>10</v>
      </c>
      <c r="N10" s="67">
        <v>27467285</v>
      </c>
      <c r="O10" s="67">
        <v>27467285</v>
      </c>
      <c r="P10" s="67">
        <v>27467285</v>
      </c>
      <c r="Q10" s="141"/>
      <c r="R10" s="141"/>
      <c r="S10" s="141"/>
      <c r="T10" s="141"/>
      <c r="U10" s="141"/>
      <c r="V10" s="7"/>
    </row>
    <row r="11" spans="1:22" ht="15" customHeight="1" x14ac:dyDescent="0.25">
      <c r="A11" s="1"/>
      <c r="B11" s="127" t="s">
        <v>29</v>
      </c>
      <c r="C11" s="127" t="s">
        <v>12</v>
      </c>
      <c r="D11" s="127" t="s">
        <v>13</v>
      </c>
      <c r="E11" s="127" t="s">
        <v>30</v>
      </c>
      <c r="F11" s="106">
        <f t="shared" ref="F11:G11" si="2">+F12</f>
        <v>267045358</v>
      </c>
      <c r="G11" s="716">
        <f t="shared" si="2"/>
        <v>-26768</v>
      </c>
      <c r="H11" s="106">
        <f t="shared" si="0"/>
        <v>267018590</v>
      </c>
      <c r="I11" s="166">
        <f t="shared" si="1"/>
        <v>-1.0023765326039324E-4</v>
      </c>
      <c r="J11" s="184"/>
      <c r="K11" s="1"/>
      <c r="L11" s="660" t="s">
        <v>349</v>
      </c>
      <c r="M11" s="67">
        <v>9990</v>
      </c>
      <c r="N11" s="67">
        <v>82904564</v>
      </c>
      <c r="O11" s="67">
        <v>82904564</v>
      </c>
      <c r="P11" s="67">
        <v>82904564</v>
      </c>
      <c r="Q11" s="49"/>
      <c r="R11" s="49"/>
      <c r="S11" s="49"/>
      <c r="T11" s="49"/>
      <c r="U11" s="49"/>
      <c r="V11" s="1"/>
    </row>
    <row r="12" spans="1:22" ht="15" customHeight="1" x14ac:dyDescent="0.25">
      <c r="A12" s="1"/>
      <c r="B12" s="128" t="s">
        <v>18</v>
      </c>
      <c r="C12" s="128" t="s">
        <v>25</v>
      </c>
      <c r="D12" s="128" t="s">
        <v>13</v>
      </c>
      <c r="E12" s="128" t="s">
        <v>31</v>
      </c>
      <c r="F12" s="315">
        <v>267045358</v>
      </c>
      <c r="G12" s="715">
        <f>+'Decretos 050503'!F16</f>
        <v>-26768</v>
      </c>
      <c r="H12" s="105">
        <f t="shared" si="0"/>
        <v>267018590</v>
      </c>
      <c r="I12" s="167">
        <f t="shared" si="1"/>
        <v>-1.0023765326039324E-4</v>
      </c>
      <c r="J12" s="141"/>
      <c r="K12" s="1"/>
      <c r="L12" s="659" t="s">
        <v>350</v>
      </c>
      <c r="M12" s="67">
        <v>267018590000</v>
      </c>
      <c r="N12" s="67">
        <v>103742427282</v>
      </c>
      <c r="O12" s="67">
        <v>103742427282</v>
      </c>
      <c r="P12" s="67">
        <v>103742427282</v>
      </c>
      <c r="Q12" s="49"/>
      <c r="R12" s="49"/>
      <c r="S12" s="49"/>
      <c r="T12" s="49"/>
      <c r="U12" s="49"/>
      <c r="V12" s="1"/>
    </row>
    <row r="13" spans="1:22" s="451" customFormat="1" ht="15" hidden="1" customHeight="1" x14ac:dyDescent="0.25">
      <c r="A13" s="1"/>
      <c r="B13" s="127" t="s">
        <v>36</v>
      </c>
      <c r="C13" s="128"/>
      <c r="D13" s="128"/>
      <c r="E13" s="59" t="s">
        <v>98</v>
      </c>
      <c r="F13" s="635">
        <f>+F14</f>
        <v>0</v>
      </c>
      <c r="G13" s="637"/>
      <c r="H13" s="105">
        <f t="shared" si="0"/>
        <v>0</v>
      </c>
      <c r="I13" s="167" t="str">
        <f t="shared" si="1"/>
        <v>0.00%</v>
      </c>
      <c r="J13" s="141"/>
      <c r="K13" s="1"/>
      <c r="L13" s="660" t="s">
        <v>351</v>
      </c>
      <c r="M13" s="67"/>
      <c r="N13" s="67"/>
      <c r="O13" s="67"/>
      <c r="P13" s="67"/>
      <c r="Q13" s="49"/>
      <c r="R13" s="49"/>
      <c r="S13" s="49"/>
      <c r="T13" s="49"/>
      <c r="U13" s="49"/>
      <c r="V13" s="1"/>
    </row>
    <row r="14" spans="1:22" s="451" customFormat="1" ht="15" hidden="1" customHeight="1" x14ac:dyDescent="0.25">
      <c r="A14" s="1"/>
      <c r="B14" s="127"/>
      <c r="C14" s="164" t="s">
        <v>187</v>
      </c>
      <c r="D14" s="128"/>
      <c r="E14" s="52" t="s">
        <v>133</v>
      </c>
      <c r="F14" s="315">
        <v>0</v>
      </c>
      <c r="G14" s="637"/>
      <c r="H14" s="105">
        <f t="shared" si="0"/>
        <v>0</v>
      </c>
      <c r="I14" s="167" t="str">
        <f t="shared" si="1"/>
        <v>0.00%</v>
      </c>
      <c r="J14" s="141"/>
      <c r="K14" s="1"/>
      <c r="L14" s="660" t="s">
        <v>353</v>
      </c>
      <c r="M14" s="67"/>
      <c r="N14" s="67"/>
      <c r="O14" s="67"/>
      <c r="P14" s="67"/>
      <c r="Q14" s="49"/>
      <c r="R14" s="49"/>
      <c r="S14" s="49"/>
      <c r="T14" s="49"/>
      <c r="U14" s="49"/>
      <c r="V14" s="1"/>
    </row>
    <row r="15" spans="1:22" ht="15" customHeight="1" x14ac:dyDescent="0.25">
      <c r="A15" s="1"/>
      <c r="B15" s="127" t="s">
        <v>134</v>
      </c>
      <c r="C15" s="127"/>
      <c r="D15" s="127"/>
      <c r="E15" s="127" t="s">
        <v>135</v>
      </c>
      <c r="F15" s="106">
        <f>+F16</f>
        <v>4423670</v>
      </c>
      <c r="G15" s="636">
        <f>+G16</f>
        <v>0</v>
      </c>
      <c r="H15" s="106">
        <f t="shared" si="0"/>
        <v>4423670</v>
      </c>
      <c r="I15" s="167">
        <f t="shared" si="1"/>
        <v>0</v>
      </c>
      <c r="J15" s="184"/>
      <c r="K15" s="1"/>
      <c r="L15" s="660" t="s">
        <v>351</v>
      </c>
      <c r="M15" s="67">
        <v>267018590000</v>
      </c>
      <c r="N15" s="67">
        <v>103742427282</v>
      </c>
      <c r="O15" s="67">
        <v>103742427282</v>
      </c>
      <c r="P15" s="67">
        <v>103742427282</v>
      </c>
      <c r="Q15" s="49"/>
      <c r="R15" s="49"/>
      <c r="S15" s="49"/>
      <c r="T15" s="49"/>
      <c r="U15" s="49"/>
      <c r="V15" s="1"/>
    </row>
    <row r="16" spans="1:22" ht="15" customHeight="1" x14ac:dyDescent="0.25">
      <c r="A16" s="1"/>
      <c r="B16" s="128"/>
      <c r="C16" s="128" t="s">
        <v>16</v>
      </c>
      <c r="D16" s="128"/>
      <c r="E16" s="127" t="s">
        <v>136</v>
      </c>
      <c r="F16" s="105">
        <f>SUM(F17:F18)</f>
        <v>4423670</v>
      </c>
      <c r="G16" s="637">
        <f>+G17+G18</f>
        <v>0</v>
      </c>
      <c r="H16" s="105">
        <f>+F16+G16</f>
        <v>4423670</v>
      </c>
      <c r="I16" s="167">
        <f t="shared" si="1"/>
        <v>0</v>
      </c>
      <c r="J16" s="141"/>
      <c r="K16" s="1"/>
      <c r="L16" s="660" t="s">
        <v>353</v>
      </c>
      <c r="M16" s="67">
        <v>267018590000</v>
      </c>
      <c r="N16" s="67">
        <v>103742427282</v>
      </c>
      <c r="O16" s="67">
        <v>103742427282</v>
      </c>
      <c r="P16" s="67">
        <v>103742427282</v>
      </c>
      <c r="Q16" s="49"/>
      <c r="R16" s="49"/>
      <c r="S16" s="49"/>
      <c r="T16" s="49"/>
      <c r="U16" s="49"/>
      <c r="V16" s="1"/>
    </row>
    <row r="17" spans="1:22" s="309" customFormat="1" ht="15" customHeight="1" x14ac:dyDescent="0.25">
      <c r="A17" s="1"/>
      <c r="B17" s="128"/>
      <c r="C17" s="128"/>
      <c r="D17" s="164" t="s">
        <v>305</v>
      </c>
      <c r="E17" s="164" t="s">
        <v>306</v>
      </c>
      <c r="F17" s="315">
        <v>4423670</v>
      </c>
      <c r="G17" s="637">
        <f>+'Decretos 050503'!F21</f>
        <v>0</v>
      </c>
      <c r="H17" s="105">
        <f t="shared" ref="H17:H18" si="3">+F17+G17</f>
        <v>4423670</v>
      </c>
      <c r="I17" s="167">
        <f t="shared" si="1"/>
        <v>0</v>
      </c>
      <c r="J17" s="141"/>
      <c r="K17" s="1"/>
      <c r="L17" s="659" t="s">
        <v>366</v>
      </c>
      <c r="M17" s="67">
        <v>4423670000</v>
      </c>
      <c r="N17" s="67">
        <v>4423670000</v>
      </c>
      <c r="O17" s="67">
        <v>4423670000</v>
      </c>
      <c r="P17" s="67">
        <v>4423670000</v>
      </c>
      <c r="Q17" s="49"/>
      <c r="R17" s="49"/>
      <c r="S17" s="49"/>
      <c r="T17" s="49"/>
      <c r="U17" s="49"/>
      <c r="V17" s="1"/>
    </row>
    <row r="18" spans="1:22" ht="15" hidden="1" customHeight="1" x14ac:dyDescent="0.25">
      <c r="A18" s="1"/>
      <c r="B18" s="128"/>
      <c r="C18" s="128"/>
      <c r="D18" s="345" t="s">
        <v>275</v>
      </c>
      <c r="E18" s="128" t="s">
        <v>276</v>
      </c>
      <c r="F18" s="315">
        <v>0</v>
      </c>
      <c r="G18" s="637">
        <v>0</v>
      </c>
      <c r="H18" s="110">
        <f t="shared" si="3"/>
        <v>0</v>
      </c>
      <c r="I18" s="348" t="str">
        <f t="shared" si="1"/>
        <v>0.00%</v>
      </c>
      <c r="J18" s="184"/>
      <c r="K18" s="1"/>
      <c r="L18" s="666" t="s">
        <v>370</v>
      </c>
      <c r="M18" s="94"/>
      <c r="N18" s="94"/>
      <c r="O18" s="94"/>
      <c r="P18" s="94"/>
      <c r="Q18" s="49"/>
      <c r="R18" s="49"/>
      <c r="S18" s="49"/>
      <c r="T18" s="49"/>
      <c r="U18" s="49"/>
      <c r="V18" s="1"/>
    </row>
    <row r="19" spans="1:22" ht="15" hidden="1" customHeight="1" x14ac:dyDescent="0.25">
      <c r="A19" s="1"/>
      <c r="B19" s="127" t="s">
        <v>145</v>
      </c>
      <c r="C19" s="127" t="s">
        <v>12</v>
      </c>
      <c r="D19" s="127" t="s">
        <v>13</v>
      </c>
      <c r="E19" s="127" t="s">
        <v>146</v>
      </c>
      <c r="F19" s="534">
        <f>+F20</f>
        <v>0</v>
      </c>
      <c r="G19" s="361">
        <f>+G20</f>
        <v>0</v>
      </c>
      <c r="H19" s="109">
        <f t="shared" si="0"/>
        <v>0</v>
      </c>
      <c r="I19" s="166" t="str">
        <f t="shared" si="1"/>
        <v>0.00%</v>
      </c>
      <c r="J19" s="49"/>
      <c r="K19" s="1"/>
      <c r="L19" s="660" t="s">
        <v>369</v>
      </c>
      <c r="M19" s="94"/>
      <c r="N19" s="94"/>
      <c r="O19" s="94"/>
      <c r="P19" s="94"/>
      <c r="Q19" s="49"/>
      <c r="R19" s="49"/>
      <c r="S19" s="49"/>
      <c r="T19" s="49"/>
      <c r="U19" s="49"/>
      <c r="V19" s="1"/>
    </row>
    <row r="20" spans="1:22" ht="15" hidden="1" customHeight="1" x14ac:dyDescent="0.25">
      <c r="A20" s="7"/>
      <c r="B20" s="128" t="s">
        <v>18</v>
      </c>
      <c r="C20" s="128" t="s">
        <v>80</v>
      </c>
      <c r="D20" s="128" t="s">
        <v>13</v>
      </c>
      <c r="E20" s="128" t="s">
        <v>147</v>
      </c>
      <c r="F20" s="315">
        <v>0</v>
      </c>
      <c r="G20" s="361">
        <v>0</v>
      </c>
      <c r="H20" s="110">
        <f t="shared" si="0"/>
        <v>0</v>
      </c>
      <c r="I20" s="167" t="str">
        <f t="shared" si="1"/>
        <v>0.00%</v>
      </c>
      <c r="J20" s="49"/>
      <c r="K20" s="7"/>
      <c r="L20" s="661" t="s">
        <v>362</v>
      </c>
      <c r="M20" s="94"/>
      <c r="N20" s="94"/>
      <c r="O20" s="94"/>
      <c r="P20" s="94"/>
      <c r="Q20" s="141"/>
      <c r="R20" s="141"/>
      <c r="S20" s="141"/>
      <c r="T20" s="141"/>
      <c r="U20" s="141"/>
      <c r="V20" s="7"/>
    </row>
    <row r="21" spans="1:22" ht="15" customHeight="1" thickBot="1" x14ac:dyDescent="0.3">
      <c r="A21" s="1"/>
      <c r="B21" s="127" t="s">
        <v>37</v>
      </c>
      <c r="C21" s="127" t="s">
        <v>12</v>
      </c>
      <c r="D21" s="127" t="s">
        <v>13</v>
      </c>
      <c r="E21" s="172" t="s">
        <v>38</v>
      </c>
      <c r="F21" s="316">
        <v>10</v>
      </c>
      <c r="G21" s="361">
        <f>+'Decretos 050503'!F35</f>
        <v>4963</v>
      </c>
      <c r="H21" s="106">
        <f t="shared" si="0"/>
        <v>4973</v>
      </c>
      <c r="I21" s="166">
        <f t="shared" si="1"/>
        <v>496.3</v>
      </c>
      <c r="J21" s="49"/>
      <c r="K21" s="1"/>
      <c r="L21" s="660" t="s">
        <v>367</v>
      </c>
      <c r="M21" s="67">
        <v>4423670000</v>
      </c>
      <c r="N21" s="67">
        <v>4423670000</v>
      </c>
      <c r="O21" s="67">
        <v>4423670000</v>
      </c>
      <c r="P21" s="67">
        <v>4423670000</v>
      </c>
      <c r="Q21" s="49"/>
      <c r="R21" s="49"/>
      <c r="S21" s="49"/>
      <c r="T21" s="49"/>
      <c r="U21" s="49"/>
      <c r="V21" s="1"/>
    </row>
    <row r="22" spans="1:22" ht="15" customHeight="1" thickBot="1" x14ac:dyDescent="0.3">
      <c r="A22" s="1"/>
      <c r="B22" s="148"/>
      <c r="C22" s="148"/>
      <c r="D22" s="148"/>
      <c r="E22" s="338" t="s">
        <v>39</v>
      </c>
      <c r="F22" s="178">
        <f>+F23+F38+F34+F49+F30</f>
        <v>271469048</v>
      </c>
      <c r="G22" s="373">
        <f>+G23+G34+G38+G49+G30+G51+G32</f>
        <v>-21805</v>
      </c>
      <c r="H22" s="178">
        <f>+F22+G22</f>
        <v>271447243</v>
      </c>
      <c r="I22" s="337">
        <f t="shared" si="1"/>
        <v>-8.0322232536844673E-5</v>
      </c>
      <c r="J22" s="49"/>
      <c r="K22" s="1"/>
      <c r="L22" s="660" t="s">
        <v>368</v>
      </c>
      <c r="M22" s="67">
        <v>4423670000</v>
      </c>
      <c r="N22" s="67">
        <v>4423670000</v>
      </c>
      <c r="O22" s="67">
        <v>4423670000</v>
      </c>
      <c r="P22" s="67">
        <v>4423670000</v>
      </c>
      <c r="Q22" s="49"/>
      <c r="R22" s="49"/>
      <c r="S22" s="49"/>
      <c r="T22" s="49"/>
      <c r="U22" s="49"/>
      <c r="V22" s="1"/>
    </row>
    <row r="23" spans="1:22" ht="15" customHeight="1" x14ac:dyDescent="0.25">
      <c r="A23" s="1"/>
      <c r="B23" s="127" t="s">
        <v>48</v>
      </c>
      <c r="C23" s="127" t="s">
        <v>12</v>
      </c>
      <c r="D23" s="127" t="s">
        <v>13</v>
      </c>
      <c r="E23" s="127" t="s">
        <v>14</v>
      </c>
      <c r="F23" s="362">
        <f>+F27</f>
        <v>78685773</v>
      </c>
      <c r="G23" s="362">
        <f>+G27</f>
        <v>0</v>
      </c>
      <c r="H23" s="364">
        <f t="shared" si="0"/>
        <v>78685773</v>
      </c>
      <c r="I23" s="166">
        <f t="shared" si="1"/>
        <v>0</v>
      </c>
      <c r="J23" s="49"/>
      <c r="K23" s="1"/>
      <c r="L23" s="659" t="s">
        <v>362</v>
      </c>
      <c r="M23" s="697">
        <v>4973000</v>
      </c>
      <c r="N23" s="697">
        <v>0</v>
      </c>
      <c r="O23" s="697">
        <v>0</v>
      </c>
      <c r="P23" s="697">
        <v>0</v>
      </c>
      <c r="Q23" s="49"/>
      <c r="R23" s="49"/>
      <c r="S23" s="49"/>
      <c r="T23" s="49"/>
      <c r="U23" s="49"/>
      <c r="V23" s="1"/>
    </row>
    <row r="24" spans="1:22" ht="15" hidden="1" customHeight="1" x14ac:dyDescent="0.25">
      <c r="A24" s="1"/>
      <c r="B24" s="127"/>
      <c r="C24" s="127" t="s">
        <v>16</v>
      </c>
      <c r="D24" s="127"/>
      <c r="E24" s="127" t="s">
        <v>148</v>
      </c>
      <c r="F24" s="362"/>
      <c r="G24" s="361"/>
      <c r="H24" s="364">
        <f t="shared" si="0"/>
        <v>0</v>
      </c>
      <c r="I24" s="166" t="str">
        <f t="shared" si="1"/>
        <v>0.00%</v>
      </c>
      <c r="J24" s="49"/>
      <c r="K24" s="1"/>
      <c r="P24" s="448"/>
      <c r="Q24" s="49"/>
      <c r="R24" s="49"/>
      <c r="S24" s="49"/>
      <c r="T24" s="49"/>
      <c r="U24" s="49"/>
      <c r="V24" s="1"/>
    </row>
    <row r="25" spans="1:22" ht="15" hidden="1" customHeight="1" x14ac:dyDescent="0.25">
      <c r="A25" s="1"/>
      <c r="B25" s="127"/>
      <c r="C25" s="127"/>
      <c r="D25" s="128" t="s">
        <v>149</v>
      </c>
      <c r="E25" s="128" t="s">
        <v>150</v>
      </c>
      <c r="F25" s="362"/>
      <c r="G25" s="361"/>
      <c r="H25" s="365">
        <f t="shared" si="0"/>
        <v>0</v>
      </c>
      <c r="I25" s="166" t="str">
        <f t="shared" si="1"/>
        <v>0.00%</v>
      </c>
      <c r="J25" s="49"/>
      <c r="K25" s="1"/>
      <c r="P25" s="448"/>
      <c r="Q25" s="49"/>
      <c r="R25" s="49"/>
      <c r="S25" s="49"/>
      <c r="T25" s="49"/>
      <c r="U25" s="49"/>
      <c r="V25" s="1"/>
    </row>
    <row r="26" spans="1:22" ht="15" hidden="1" customHeight="1" x14ac:dyDescent="0.25">
      <c r="A26" s="1"/>
      <c r="B26" s="127"/>
      <c r="C26" s="127"/>
      <c r="D26" s="128" t="s">
        <v>17</v>
      </c>
      <c r="E26" s="128" t="s">
        <v>151</v>
      </c>
      <c r="F26" s="362"/>
      <c r="G26" s="361"/>
      <c r="H26" s="365">
        <f t="shared" si="0"/>
        <v>0</v>
      </c>
      <c r="I26" s="167" t="str">
        <f t="shared" si="1"/>
        <v>0.00%</v>
      </c>
      <c r="J26" s="49"/>
      <c r="K26" s="1"/>
      <c r="P26" s="448"/>
      <c r="Q26" s="49"/>
      <c r="R26" s="49"/>
      <c r="S26" s="49"/>
      <c r="T26" s="49"/>
      <c r="U26" s="49"/>
      <c r="V26" s="1"/>
    </row>
    <row r="27" spans="1:22" ht="15" customHeight="1" x14ac:dyDescent="0.25">
      <c r="A27" s="1"/>
      <c r="B27" s="127" t="s">
        <v>18</v>
      </c>
      <c r="C27" s="127" t="s">
        <v>32</v>
      </c>
      <c r="D27" s="127" t="s">
        <v>13</v>
      </c>
      <c r="E27" s="127" t="s">
        <v>54</v>
      </c>
      <c r="F27" s="362">
        <f t="shared" ref="F27:G27" si="4">SUM(F28:F29)</f>
        <v>78685773</v>
      </c>
      <c r="G27" s="362">
        <f t="shared" si="4"/>
        <v>0</v>
      </c>
      <c r="H27" s="364">
        <f t="shared" si="0"/>
        <v>78685773</v>
      </c>
      <c r="I27" s="166">
        <f t="shared" si="1"/>
        <v>0</v>
      </c>
      <c r="J27" s="141"/>
      <c r="K27" s="1"/>
      <c r="L27" s="667" t="s">
        <v>363</v>
      </c>
      <c r="M27" s="668">
        <f>M8+M12+M17+M23</f>
        <v>271447243000</v>
      </c>
      <c r="N27" s="668">
        <f t="shared" ref="N27:P27" si="5">N8+N12+N17+N23</f>
        <v>108276469131</v>
      </c>
      <c r="O27" s="668">
        <f t="shared" si="5"/>
        <v>108276469131</v>
      </c>
      <c r="P27" s="717">
        <f t="shared" si="5"/>
        <v>108276469131</v>
      </c>
      <c r="Q27" s="49"/>
      <c r="R27" s="49"/>
      <c r="S27" s="49"/>
      <c r="T27" s="49"/>
      <c r="U27" s="49"/>
      <c r="V27" s="1"/>
    </row>
    <row r="28" spans="1:22" ht="15" customHeight="1" x14ac:dyDescent="0.25">
      <c r="A28" s="1"/>
      <c r="B28" s="128" t="s">
        <v>18</v>
      </c>
      <c r="C28" s="128" t="s">
        <v>12</v>
      </c>
      <c r="D28" s="128" t="s">
        <v>152</v>
      </c>
      <c r="E28" s="128" t="s">
        <v>153</v>
      </c>
      <c r="F28" s="315">
        <v>74875016</v>
      </c>
      <c r="G28" s="361">
        <v>0</v>
      </c>
      <c r="H28" s="365">
        <f>+F28+G28</f>
        <v>74875016</v>
      </c>
      <c r="I28" s="167">
        <f t="shared" si="1"/>
        <v>0</v>
      </c>
      <c r="J28" s="141"/>
      <c r="K28" s="1"/>
      <c r="Q28" s="49"/>
      <c r="R28" s="49"/>
      <c r="S28" s="49"/>
      <c r="T28" s="49"/>
      <c r="U28" s="49"/>
      <c r="V28" s="1"/>
    </row>
    <row r="29" spans="1:22" ht="15" customHeight="1" x14ac:dyDescent="0.25">
      <c r="A29" s="1"/>
      <c r="B29" s="128" t="s">
        <v>18</v>
      </c>
      <c r="C29" s="128" t="s">
        <v>12</v>
      </c>
      <c r="D29" s="128" t="s">
        <v>154</v>
      </c>
      <c r="E29" s="128" t="s">
        <v>155</v>
      </c>
      <c r="F29" s="315">
        <v>3810757</v>
      </c>
      <c r="G29" s="361">
        <v>0</v>
      </c>
      <c r="H29" s="365">
        <f t="shared" si="0"/>
        <v>3810757</v>
      </c>
      <c r="I29" s="167">
        <f t="shared" si="1"/>
        <v>0</v>
      </c>
      <c r="J29" s="141"/>
      <c r="K29" s="1"/>
      <c r="Q29" s="49"/>
      <c r="R29" s="49"/>
      <c r="S29" s="49"/>
      <c r="T29" s="49"/>
      <c r="U29" s="49"/>
      <c r="V29" s="1"/>
    </row>
    <row r="30" spans="1:22" ht="15" customHeight="1" x14ac:dyDescent="0.25">
      <c r="A30" s="1"/>
      <c r="B30" s="127" t="s">
        <v>156</v>
      </c>
      <c r="C30" s="127" t="s">
        <v>12</v>
      </c>
      <c r="D30" s="127" t="s">
        <v>13</v>
      </c>
      <c r="E30" s="127" t="s">
        <v>314</v>
      </c>
      <c r="F30" s="362">
        <f>+F31</f>
        <v>10</v>
      </c>
      <c r="G30" s="362">
        <f>+G31</f>
        <v>0</v>
      </c>
      <c r="H30" s="364">
        <f>+F30+G30</f>
        <v>10</v>
      </c>
      <c r="I30" s="166">
        <f>IFERROR(H30/F30-1,"0.00%")</f>
        <v>0</v>
      </c>
      <c r="J30" s="141"/>
      <c r="K30" s="1"/>
      <c r="Q30" s="49"/>
      <c r="R30" s="49"/>
      <c r="S30" s="49"/>
      <c r="T30" s="49"/>
      <c r="U30" s="49"/>
      <c r="V30" s="1"/>
    </row>
    <row r="31" spans="1:22" s="88" customFormat="1" ht="15" customHeight="1" x14ac:dyDescent="0.25">
      <c r="A31" s="60"/>
      <c r="B31" s="128"/>
      <c r="C31" s="128" t="s">
        <v>109</v>
      </c>
      <c r="D31" s="128"/>
      <c r="E31" s="164" t="s">
        <v>315</v>
      </c>
      <c r="F31" s="361">
        <v>10</v>
      </c>
      <c r="G31" s="361">
        <v>0</v>
      </c>
      <c r="H31" s="365">
        <f t="shared" si="0"/>
        <v>10</v>
      </c>
      <c r="I31" s="167">
        <f t="shared" si="1"/>
        <v>0</v>
      </c>
      <c r="J31" s="141"/>
      <c r="K31" s="1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1"/>
    </row>
    <row r="32" spans="1:22" s="190" customFormat="1" ht="15" hidden="1" customHeight="1" x14ac:dyDescent="0.25">
      <c r="A32" s="60"/>
      <c r="B32" s="127" t="s">
        <v>183</v>
      </c>
      <c r="C32" s="127"/>
      <c r="D32" s="127"/>
      <c r="E32" s="127" t="s">
        <v>295</v>
      </c>
      <c r="F32" s="362"/>
      <c r="G32" s="361"/>
      <c r="H32" s="364">
        <f>+'Decretos 050503'!F47</f>
        <v>0</v>
      </c>
      <c r="I32" s="167" t="str">
        <f t="shared" si="1"/>
        <v>0.00%</v>
      </c>
      <c r="J32" s="141"/>
      <c r="K32" s="1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1"/>
    </row>
    <row r="33" spans="1:22" s="190" customFormat="1" ht="15" hidden="1" customHeight="1" x14ac:dyDescent="0.25">
      <c r="A33" s="60"/>
      <c r="B33" s="128"/>
      <c r="C33" s="164" t="s">
        <v>49</v>
      </c>
      <c r="D33" s="128"/>
      <c r="E33" s="164" t="s">
        <v>307</v>
      </c>
      <c r="F33" s="361"/>
      <c r="G33" s="361"/>
      <c r="H33" s="365">
        <f>+'Decretos 050503'!F48</f>
        <v>0</v>
      </c>
      <c r="I33" s="167" t="str">
        <f t="shared" si="1"/>
        <v>0.00%</v>
      </c>
      <c r="J33" s="141"/>
      <c r="K33" s="1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1"/>
    </row>
    <row r="34" spans="1:22" ht="15" customHeight="1" x14ac:dyDescent="0.25">
      <c r="A34" s="1"/>
      <c r="B34" s="127" t="s">
        <v>159</v>
      </c>
      <c r="C34" s="127" t="s">
        <v>12</v>
      </c>
      <c r="D34" s="127" t="s">
        <v>13</v>
      </c>
      <c r="E34" s="127" t="s">
        <v>160</v>
      </c>
      <c r="F34" s="362">
        <f>+F35</f>
        <v>5667935</v>
      </c>
      <c r="G34" s="362">
        <f>+G35</f>
        <v>0</v>
      </c>
      <c r="H34" s="364">
        <f t="shared" ref="H34:H39" si="6">+F34+G34</f>
        <v>5667935</v>
      </c>
      <c r="I34" s="166">
        <f t="shared" si="1"/>
        <v>0</v>
      </c>
      <c r="J34" s="141"/>
      <c r="K34" s="1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1"/>
    </row>
    <row r="35" spans="1:22" ht="15.75" customHeight="1" x14ac:dyDescent="0.25">
      <c r="A35" s="1"/>
      <c r="B35" s="128" t="s">
        <v>18</v>
      </c>
      <c r="C35" s="128" t="s">
        <v>72</v>
      </c>
      <c r="D35" s="128" t="s">
        <v>13</v>
      </c>
      <c r="E35" s="128" t="s">
        <v>133</v>
      </c>
      <c r="F35" s="366">
        <f>+F36</f>
        <v>5667935</v>
      </c>
      <c r="G35" s="361">
        <v>0</v>
      </c>
      <c r="H35" s="365">
        <f t="shared" si="6"/>
        <v>5667935</v>
      </c>
      <c r="I35" s="167">
        <f>IFERROR(H35/F36-1,"0.00%")</f>
        <v>0</v>
      </c>
      <c r="J35" s="141"/>
      <c r="K35" s="1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1"/>
    </row>
    <row r="36" spans="1:22" s="88" customFormat="1" ht="15.75" customHeight="1" x14ac:dyDescent="0.25">
      <c r="A36" s="1"/>
      <c r="B36" s="128" t="s">
        <v>18</v>
      </c>
      <c r="C36" s="128" t="s">
        <v>12</v>
      </c>
      <c r="D36" s="128" t="s">
        <v>161</v>
      </c>
      <c r="E36" s="128" t="s">
        <v>162</v>
      </c>
      <c r="F36" s="315">
        <v>5667935</v>
      </c>
      <c r="G36" s="361">
        <v>0</v>
      </c>
      <c r="H36" s="365">
        <f t="shared" si="6"/>
        <v>5667935</v>
      </c>
      <c r="I36" s="167" t="str">
        <f>IFERROR(H36/#REF!-1,"0.00%")</f>
        <v>0.00%</v>
      </c>
      <c r="J36" s="141"/>
      <c r="K36" s="1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1"/>
    </row>
    <row r="37" spans="1:22" ht="15.75" hidden="1" customHeight="1" x14ac:dyDescent="0.25">
      <c r="A37" s="1"/>
      <c r="B37" s="128"/>
      <c r="C37" s="128"/>
      <c r="D37" s="164" t="s">
        <v>47</v>
      </c>
      <c r="E37" s="128" t="s">
        <v>279</v>
      </c>
      <c r="F37" s="361"/>
      <c r="G37" s="361"/>
      <c r="H37" s="365">
        <f t="shared" si="6"/>
        <v>0</v>
      </c>
      <c r="I37" s="167" t="str">
        <f>IFERROR(H37/#REF!-1,"0.00%")</f>
        <v>0.00%</v>
      </c>
      <c r="J37" s="141"/>
      <c r="K37" s="1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1"/>
    </row>
    <row r="38" spans="1:22" s="182" customFormat="1" ht="15.75" customHeight="1" x14ac:dyDescent="0.25">
      <c r="A38" s="1"/>
      <c r="B38" s="127" t="s">
        <v>118</v>
      </c>
      <c r="C38" s="127" t="s">
        <v>12</v>
      </c>
      <c r="D38" s="127" t="s">
        <v>13</v>
      </c>
      <c r="E38" s="127" t="s">
        <v>119</v>
      </c>
      <c r="F38" s="362">
        <f t="shared" ref="F38" si="7">+F42</f>
        <v>187115320</v>
      </c>
      <c r="G38" s="362">
        <f>+G42</f>
        <v>-40000</v>
      </c>
      <c r="H38" s="362">
        <f>+F38+G38</f>
        <v>187075320</v>
      </c>
      <c r="I38" s="166">
        <f>IFERROR(H38/F38-1,"0.00%")</f>
        <v>-2.1377191349158942E-4</v>
      </c>
      <c r="J38" s="141"/>
      <c r="K38" s="1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1"/>
    </row>
    <row r="39" spans="1:22" s="182" customFormat="1" ht="15.75" hidden="1" customHeight="1" x14ac:dyDescent="0.25">
      <c r="A39" s="1"/>
      <c r="B39" s="127"/>
      <c r="C39" s="342" t="s">
        <v>16</v>
      </c>
      <c r="D39" s="127"/>
      <c r="E39" s="127" t="s">
        <v>293</v>
      </c>
      <c r="F39" s="362"/>
      <c r="G39" s="361"/>
      <c r="H39" s="362">
        <f t="shared" si="6"/>
        <v>0</v>
      </c>
      <c r="I39" s="166" t="str">
        <f t="shared" ref="I39:I41" si="8">IFERROR(H39/F39-1,"0.00%")</f>
        <v>0.00%</v>
      </c>
      <c r="J39" s="141"/>
      <c r="K39" s="1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1"/>
    </row>
    <row r="40" spans="1:22" s="182" customFormat="1" ht="15.75" hidden="1" customHeight="1" x14ac:dyDescent="0.25">
      <c r="A40" s="1"/>
      <c r="B40" s="127"/>
      <c r="C40" s="127"/>
      <c r="D40" s="344" t="s">
        <v>189</v>
      </c>
      <c r="E40" s="128" t="s">
        <v>190</v>
      </c>
      <c r="F40" s="367">
        <v>0</v>
      </c>
      <c r="G40" s="361"/>
      <c r="H40" s="367">
        <f t="shared" ref="H40:H41" si="9">+F40+G40</f>
        <v>0</v>
      </c>
      <c r="I40" s="169" t="str">
        <f t="shared" si="8"/>
        <v>0.00%</v>
      </c>
      <c r="J40" s="141"/>
      <c r="K40" s="1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1"/>
    </row>
    <row r="41" spans="1:22" ht="15.75" hidden="1" customHeight="1" x14ac:dyDescent="0.25">
      <c r="A41" s="1"/>
      <c r="B41" s="127"/>
      <c r="C41" s="127"/>
      <c r="D41" s="344" t="s">
        <v>286</v>
      </c>
      <c r="E41" s="128" t="s">
        <v>292</v>
      </c>
      <c r="F41" s="367">
        <v>0</v>
      </c>
      <c r="G41" s="361"/>
      <c r="H41" s="367">
        <f t="shared" si="9"/>
        <v>0</v>
      </c>
      <c r="I41" s="169" t="str">
        <f t="shared" si="8"/>
        <v>0.00%</v>
      </c>
      <c r="J41" s="141"/>
      <c r="K41" s="1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1"/>
    </row>
    <row r="42" spans="1:22" ht="15.75" customHeight="1" x14ac:dyDescent="0.25">
      <c r="A42" s="1"/>
      <c r="B42" s="128" t="s">
        <v>18</v>
      </c>
      <c r="C42" s="128" t="s">
        <v>32</v>
      </c>
      <c r="D42" s="128" t="s">
        <v>13</v>
      </c>
      <c r="E42" s="128" t="s">
        <v>54</v>
      </c>
      <c r="F42" s="361">
        <f>SUM(F43:F48)</f>
        <v>187115320</v>
      </c>
      <c r="G42" s="361">
        <f>SUM(G44:G48)</f>
        <v>-40000</v>
      </c>
      <c r="H42" s="361">
        <f t="shared" si="0"/>
        <v>187075320</v>
      </c>
      <c r="I42" s="167">
        <f t="shared" si="1"/>
        <v>-2.1377191349158942E-4</v>
      </c>
      <c r="J42" s="141"/>
      <c r="K42" s="1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1"/>
    </row>
    <row r="43" spans="1:22" ht="15.75" hidden="1" customHeight="1" x14ac:dyDescent="0.25">
      <c r="A43" s="1"/>
      <c r="B43" s="128" t="s">
        <v>18</v>
      </c>
      <c r="C43" s="128" t="s">
        <v>12</v>
      </c>
      <c r="D43" s="128" t="s">
        <v>165</v>
      </c>
      <c r="E43" s="128" t="s">
        <v>166</v>
      </c>
      <c r="F43" s="361">
        <v>0</v>
      </c>
      <c r="G43" s="361"/>
      <c r="H43" s="361">
        <f t="shared" si="0"/>
        <v>0</v>
      </c>
      <c r="I43" s="167" t="str">
        <f t="shared" si="1"/>
        <v>0.00%</v>
      </c>
      <c r="J43" s="141"/>
      <c r="K43" s="1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1"/>
    </row>
    <row r="44" spans="1:22" s="527" customFormat="1" ht="15.75" customHeight="1" x14ac:dyDescent="0.25">
      <c r="A44" s="1"/>
      <c r="B44" s="128"/>
      <c r="C44" s="128"/>
      <c r="D44" s="164" t="s">
        <v>328</v>
      </c>
      <c r="E44" s="164" t="s">
        <v>329</v>
      </c>
      <c r="F44" s="361">
        <v>90277278</v>
      </c>
      <c r="G44" s="361">
        <v>0</v>
      </c>
      <c r="H44" s="361">
        <f t="shared" si="0"/>
        <v>90277278</v>
      </c>
      <c r="I44" s="167">
        <f t="shared" si="1"/>
        <v>0</v>
      </c>
      <c r="J44" s="141"/>
      <c r="K44" s="1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1"/>
    </row>
    <row r="45" spans="1:22" s="527" customFormat="1" ht="15.75" customHeight="1" x14ac:dyDescent="0.25">
      <c r="A45" s="1"/>
      <c r="B45" s="128"/>
      <c r="C45" s="128"/>
      <c r="D45" s="164" t="s">
        <v>67</v>
      </c>
      <c r="E45" s="164" t="s">
        <v>330</v>
      </c>
      <c r="F45" s="361">
        <v>56612173</v>
      </c>
      <c r="G45" s="361">
        <v>0</v>
      </c>
      <c r="H45" s="361">
        <f t="shared" si="0"/>
        <v>56612173</v>
      </c>
      <c r="I45" s="167">
        <f t="shared" si="1"/>
        <v>0</v>
      </c>
      <c r="J45" s="141"/>
      <c r="K45" s="1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1"/>
    </row>
    <row r="46" spans="1:22" s="527" customFormat="1" ht="15.75" customHeight="1" x14ac:dyDescent="0.25">
      <c r="A46" s="1"/>
      <c r="B46" s="128"/>
      <c r="C46" s="128"/>
      <c r="D46" s="164" t="s">
        <v>51</v>
      </c>
      <c r="E46" s="164" t="s">
        <v>331</v>
      </c>
      <c r="F46" s="361">
        <v>14656065</v>
      </c>
      <c r="G46" s="361">
        <f>+'Decretos 050503'!F63</f>
        <v>-40000</v>
      </c>
      <c r="H46" s="361">
        <f>+F46+G46</f>
        <v>14616065</v>
      </c>
      <c r="I46" s="167">
        <f t="shared" si="1"/>
        <v>-2.729245537598235E-3</v>
      </c>
      <c r="J46" s="141"/>
      <c r="K46" s="1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1"/>
    </row>
    <row r="47" spans="1:22" ht="15.75" customHeight="1" x14ac:dyDescent="0.25">
      <c r="A47" s="1"/>
      <c r="B47" s="128" t="s">
        <v>18</v>
      </c>
      <c r="C47" s="128" t="s">
        <v>12</v>
      </c>
      <c r="D47" s="128" t="s">
        <v>167</v>
      </c>
      <c r="E47" s="128" t="s">
        <v>168</v>
      </c>
      <c r="F47" s="315">
        <v>16934493</v>
      </c>
      <c r="G47" s="361">
        <v>0</v>
      </c>
      <c r="H47" s="361">
        <f t="shared" si="0"/>
        <v>16934493</v>
      </c>
      <c r="I47" s="167">
        <f t="shared" si="1"/>
        <v>0</v>
      </c>
      <c r="J47" s="141"/>
      <c r="K47" s="1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1"/>
    </row>
    <row r="48" spans="1:22" s="88" customFormat="1" ht="15.75" customHeight="1" x14ac:dyDescent="0.25">
      <c r="A48" s="1"/>
      <c r="B48" s="128" t="s">
        <v>18</v>
      </c>
      <c r="C48" s="128" t="s">
        <v>12</v>
      </c>
      <c r="D48" s="128" t="s">
        <v>169</v>
      </c>
      <c r="E48" s="128" t="s">
        <v>170</v>
      </c>
      <c r="F48" s="315">
        <v>8635311</v>
      </c>
      <c r="G48" s="361">
        <v>0</v>
      </c>
      <c r="H48" s="361">
        <f t="shared" si="0"/>
        <v>8635311</v>
      </c>
      <c r="I48" s="167">
        <f t="shared" si="1"/>
        <v>0</v>
      </c>
      <c r="J48" s="141"/>
      <c r="K48" s="1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1"/>
    </row>
    <row r="49" spans="1:22" ht="15.75" customHeight="1" x14ac:dyDescent="0.25">
      <c r="A49" s="1"/>
      <c r="B49" s="127" t="s">
        <v>78</v>
      </c>
      <c r="C49" s="127" t="s">
        <v>12</v>
      </c>
      <c r="D49" s="127" t="s">
        <v>13</v>
      </c>
      <c r="E49" s="127" t="s">
        <v>79</v>
      </c>
      <c r="F49" s="362">
        <f t="shared" ref="F49:G49" si="10">+F50</f>
        <v>10</v>
      </c>
      <c r="G49" s="362">
        <f t="shared" si="10"/>
        <v>18195</v>
      </c>
      <c r="H49" s="362">
        <f t="shared" si="0"/>
        <v>18205</v>
      </c>
      <c r="I49" s="166">
        <f t="shared" si="1"/>
        <v>1819.5</v>
      </c>
      <c r="J49" s="141"/>
      <c r="K49" s="1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1"/>
    </row>
    <row r="50" spans="1:22" ht="15.75" customHeight="1" x14ac:dyDescent="0.25">
      <c r="A50" s="1"/>
      <c r="B50" s="127"/>
      <c r="C50" s="128" t="s">
        <v>63</v>
      </c>
      <c r="D50" s="128" t="s">
        <v>13</v>
      </c>
      <c r="E50" s="128" t="s">
        <v>84</v>
      </c>
      <c r="F50" s="315">
        <v>10</v>
      </c>
      <c r="G50" s="361">
        <f>+'Decretos 050503'!F68</f>
        <v>18195</v>
      </c>
      <c r="H50" s="361">
        <f t="shared" si="0"/>
        <v>18205</v>
      </c>
      <c r="I50" s="167">
        <f t="shared" si="1"/>
        <v>1819.5</v>
      </c>
      <c r="J50" s="141"/>
      <c r="K50" s="1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1"/>
    </row>
    <row r="51" spans="1:22" ht="15.75" customHeight="1" thickBot="1" x14ac:dyDescent="0.3">
      <c r="A51" s="1"/>
      <c r="B51" s="172" t="s">
        <v>122</v>
      </c>
      <c r="C51" s="343"/>
      <c r="D51" s="343"/>
      <c r="E51" s="343" t="s">
        <v>171</v>
      </c>
      <c r="F51" s="368">
        <v>0</v>
      </c>
      <c r="G51" s="363">
        <v>0</v>
      </c>
      <c r="H51" s="368">
        <f t="shared" si="0"/>
        <v>0</v>
      </c>
      <c r="I51" s="349" t="str">
        <f t="shared" si="1"/>
        <v>0.00%</v>
      </c>
      <c r="J51" s="141"/>
      <c r="K51" s="1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1"/>
    </row>
    <row r="52" spans="1:22" ht="15.75" customHeight="1" x14ac:dyDescent="0.25">
      <c r="A52" s="1"/>
      <c r="B52" s="2"/>
      <c r="C52" s="2"/>
      <c r="D52" s="2"/>
      <c r="E52" s="2"/>
      <c r="F52" s="3"/>
      <c r="G52" s="3"/>
      <c r="H52" s="3"/>
      <c r="I52" s="39"/>
      <c r="J52" s="7"/>
      <c r="K52" s="1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1"/>
    </row>
    <row r="53" spans="1:22" ht="16.5" customHeight="1" x14ac:dyDescent="0.25">
      <c r="A53" s="1"/>
      <c r="B53" s="83"/>
      <c r="C53" s="2"/>
      <c r="D53" s="2"/>
      <c r="E53" s="2"/>
      <c r="F53" s="3"/>
      <c r="G53" s="3"/>
      <c r="H53" s="3"/>
      <c r="I53" s="4"/>
      <c r="J53" s="89"/>
      <c r="K53" s="1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1"/>
    </row>
    <row r="54" spans="1:22" ht="15.75" customHeight="1" x14ac:dyDescent="0.25">
      <c r="A54" s="1"/>
      <c r="B54" s="89"/>
      <c r="C54" s="89"/>
      <c r="D54" s="89"/>
      <c r="E54" s="89"/>
      <c r="F54" s="89"/>
      <c r="G54" s="89"/>
      <c r="H54" s="89"/>
      <c r="I54" s="89"/>
      <c r="J54" s="7"/>
      <c r="K54" s="1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1"/>
    </row>
    <row r="55" spans="1:22" ht="15.75" customHeight="1" x14ac:dyDescent="0.25">
      <c r="A55" s="1"/>
      <c r="B55" s="2"/>
      <c r="C55" s="2"/>
      <c r="D55" s="2"/>
      <c r="E55" s="2"/>
      <c r="F55" s="3"/>
      <c r="G55" s="3"/>
      <c r="H55" s="3"/>
      <c r="I55" s="4"/>
      <c r="J55" s="7"/>
      <c r="K55" s="1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1"/>
    </row>
    <row r="56" spans="1:22" ht="15.75" customHeight="1" x14ac:dyDescent="0.25">
      <c r="A56" s="1"/>
      <c r="B56" s="2"/>
      <c r="C56" s="2"/>
      <c r="D56" s="2"/>
      <c r="E56" s="2"/>
      <c r="F56" s="3"/>
      <c r="G56" s="3"/>
      <c r="H56" s="3"/>
      <c r="I56" s="4"/>
      <c r="J56" s="7"/>
      <c r="K56" s="1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1"/>
    </row>
    <row r="57" spans="1:22" ht="15.75" customHeight="1" x14ac:dyDescent="0.25">
      <c r="A57" s="1"/>
      <c r="B57" s="2"/>
      <c r="C57" s="2"/>
      <c r="D57" s="2"/>
      <c r="E57" s="2"/>
      <c r="F57" s="3"/>
      <c r="G57" s="3"/>
      <c r="H57" s="3"/>
      <c r="I57" s="4"/>
      <c r="J57" s="7"/>
      <c r="K57" s="1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1"/>
    </row>
    <row r="58" spans="1:22" ht="15.75" customHeight="1" x14ac:dyDescent="0.25">
      <c r="A58" s="1"/>
      <c r="B58" s="2"/>
      <c r="C58" s="2"/>
      <c r="D58" s="2"/>
      <c r="E58" s="2"/>
      <c r="F58" s="3"/>
      <c r="G58" s="3"/>
      <c r="H58" s="3"/>
      <c r="I58" s="4"/>
      <c r="J58" s="7"/>
      <c r="K58" s="1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1"/>
    </row>
    <row r="59" spans="1:22" ht="15.75" customHeight="1" x14ac:dyDescent="0.25">
      <c r="A59" s="1"/>
      <c r="B59" s="2"/>
      <c r="C59" s="2"/>
      <c r="D59" s="2"/>
      <c r="E59" s="2"/>
      <c r="F59" s="3"/>
      <c r="G59" s="3"/>
      <c r="H59" s="3"/>
      <c r="I59" s="4"/>
      <c r="J59" s="7"/>
      <c r="K59" s="1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1"/>
    </row>
    <row r="60" spans="1:22" ht="15.75" customHeight="1" x14ac:dyDescent="0.25">
      <c r="A60" s="1"/>
      <c r="B60" s="2"/>
      <c r="C60" s="2"/>
      <c r="D60" s="2"/>
      <c r="E60" s="2"/>
      <c r="F60" s="3"/>
      <c r="G60" s="3"/>
      <c r="H60" s="3"/>
      <c r="I60" s="4"/>
      <c r="J60" s="7"/>
      <c r="K60" s="1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1"/>
    </row>
    <row r="61" spans="1:22" ht="15.75" customHeight="1" x14ac:dyDescent="0.25">
      <c r="A61" s="1"/>
      <c r="B61" s="2"/>
      <c r="C61" s="2"/>
      <c r="D61" s="2"/>
      <c r="E61" s="2"/>
      <c r="F61" s="3"/>
      <c r="G61" s="3"/>
      <c r="H61" s="3"/>
      <c r="I61" s="4"/>
      <c r="J61" s="7"/>
      <c r="K61" s="1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1"/>
    </row>
    <row r="62" spans="1:22" ht="15.75" customHeight="1" x14ac:dyDescent="0.25">
      <c r="A62" s="1"/>
      <c r="B62" s="2"/>
      <c r="C62" s="2"/>
      <c r="D62" s="2"/>
      <c r="E62" s="2"/>
      <c r="F62" s="3"/>
      <c r="G62" s="3"/>
      <c r="H62" s="3"/>
      <c r="I62" s="4"/>
      <c r="J62" s="7"/>
      <c r="K62" s="1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1"/>
    </row>
    <row r="63" spans="1:22" ht="15.75" customHeight="1" x14ac:dyDescent="0.25">
      <c r="A63" s="1"/>
      <c r="B63" s="2"/>
      <c r="C63" s="2"/>
      <c r="D63" s="2"/>
      <c r="E63" s="2"/>
      <c r="F63" s="3"/>
      <c r="G63" s="3"/>
      <c r="H63" s="3"/>
      <c r="I63" s="4"/>
      <c r="J63" s="7"/>
      <c r="K63" s="1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1"/>
    </row>
    <row r="64" spans="1:22" ht="15.75" customHeight="1" x14ac:dyDescent="0.25">
      <c r="A64" s="1"/>
      <c r="B64" s="2"/>
      <c r="C64" s="2"/>
      <c r="D64" s="2"/>
      <c r="E64" s="2"/>
      <c r="F64" s="3"/>
      <c r="G64" s="3"/>
      <c r="H64" s="3"/>
      <c r="I64" s="4"/>
      <c r="J64" s="7"/>
      <c r="K64" s="1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1"/>
    </row>
    <row r="65" spans="1:22" ht="15.75" customHeight="1" x14ac:dyDescent="0.25">
      <c r="A65" s="1"/>
      <c r="B65" s="2"/>
      <c r="C65" s="2"/>
      <c r="D65" s="2"/>
      <c r="E65" s="2"/>
      <c r="F65" s="3"/>
      <c r="G65" s="3"/>
      <c r="H65" s="3"/>
      <c r="I65" s="4"/>
      <c r="J65" s="7"/>
      <c r="K65" s="1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1"/>
    </row>
    <row r="66" spans="1:22" ht="15.75" customHeight="1" x14ac:dyDescent="0.25">
      <c r="A66" s="1"/>
      <c r="B66" s="2"/>
      <c r="C66" s="2"/>
      <c r="D66" s="2"/>
      <c r="E66" s="2"/>
      <c r="F66" s="3"/>
      <c r="G66" s="3"/>
      <c r="H66" s="3"/>
      <c r="I66" s="4"/>
      <c r="J66" s="7"/>
      <c r="K66" s="1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1"/>
    </row>
    <row r="67" spans="1:22" ht="15.75" customHeight="1" x14ac:dyDescent="0.25">
      <c r="A67" s="1"/>
      <c r="B67" s="2"/>
      <c r="C67" s="2"/>
      <c r="D67" s="2"/>
      <c r="E67" s="2"/>
      <c r="F67" s="3"/>
      <c r="G67" s="3"/>
      <c r="H67" s="3"/>
      <c r="I67" s="4"/>
      <c r="J67" s="7"/>
      <c r="K67" s="1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1"/>
    </row>
    <row r="68" spans="1:22" ht="15.75" customHeight="1" x14ac:dyDescent="0.25">
      <c r="A68" s="1"/>
      <c r="B68" s="2"/>
      <c r="C68" s="2"/>
      <c r="D68" s="2"/>
      <c r="E68" s="2"/>
      <c r="F68" s="3"/>
      <c r="G68" s="3"/>
      <c r="H68" s="3"/>
      <c r="I68" s="4"/>
      <c r="J68" s="7"/>
      <c r="K68" s="1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1"/>
    </row>
    <row r="69" spans="1:22" ht="15.75" customHeight="1" x14ac:dyDescent="0.25">
      <c r="A69" s="1"/>
      <c r="B69" s="2"/>
      <c r="C69" s="2"/>
      <c r="D69" s="2"/>
      <c r="E69" s="2"/>
      <c r="F69" s="3"/>
      <c r="G69" s="3"/>
      <c r="H69" s="3"/>
      <c r="I69" s="4"/>
      <c r="J69" s="7"/>
      <c r="K69" s="1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1"/>
    </row>
    <row r="70" spans="1:22" ht="15.75" customHeight="1" x14ac:dyDescent="0.25">
      <c r="A70" s="1"/>
      <c r="B70" s="2"/>
      <c r="C70" s="2"/>
      <c r="D70" s="2"/>
      <c r="E70" s="2"/>
      <c r="F70" s="3"/>
      <c r="G70" s="3"/>
      <c r="H70" s="3"/>
      <c r="I70" s="4"/>
      <c r="J70" s="7"/>
      <c r="K70" s="1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1"/>
    </row>
    <row r="71" spans="1:22" ht="15.75" customHeight="1" x14ac:dyDescent="0.25">
      <c r="A71" s="1"/>
      <c r="B71" s="2"/>
      <c r="C71" s="2"/>
      <c r="D71" s="2"/>
      <c r="E71" s="2"/>
      <c r="F71" s="3"/>
      <c r="G71" s="3"/>
      <c r="H71" s="3"/>
      <c r="I71" s="4"/>
      <c r="J71" s="7"/>
      <c r="K71" s="1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1"/>
    </row>
    <row r="72" spans="1:22" ht="15.75" customHeight="1" x14ac:dyDescent="0.25">
      <c r="A72" s="1"/>
      <c r="B72" s="2"/>
      <c r="C72" s="2"/>
      <c r="D72" s="2"/>
      <c r="E72" s="2"/>
      <c r="F72" s="3"/>
      <c r="G72" s="3"/>
      <c r="H72" s="3"/>
      <c r="I72" s="4"/>
      <c r="J72" s="7"/>
      <c r="K72" s="1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1"/>
    </row>
    <row r="73" spans="1:22" ht="15.75" customHeight="1" x14ac:dyDescent="0.25">
      <c r="A73" s="1"/>
      <c r="B73" s="2"/>
      <c r="C73" s="2"/>
      <c r="D73" s="2"/>
      <c r="E73" s="2"/>
      <c r="F73" s="3"/>
      <c r="G73" s="3"/>
      <c r="H73" s="3"/>
      <c r="I73" s="4"/>
      <c r="J73" s="7"/>
      <c r="K73" s="1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1"/>
    </row>
    <row r="74" spans="1:22" ht="15.75" customHeight="1" x14ac:dyDescent="0.25">
      <c r="A74" s="1"/>
      <c r="B74" s="2"/>
      <c r="C74" s="2"/>
      <c r="D74" s="2"/>
      <c r="E74" s="2"/>
      <c r="F74" s="3"/>
      <c r="G74" s="3"/>
      <c r="H74" s="3"/>
      <c r="I74" s="4"/>
      <c r="J74" s="7"/>
      <c r="K74" s="1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1"/>
    </row>
    <row r="75" spans="1:22" ht="15.75" customHeight="1" x14ac:dyDescent="0.25">
      <c r="A75" s="1"/>
      <c r="B75" s="2"/>
      <c r="C75" s="2"/>
      <c r="D75" s="2"/>
      <c r="E75" s="2"/>
      <c r="F75" s="3"/>
      <c r="G75" s="3"/>
      <c r="H75" s="3"/>
      <c r="I75" s="4"/>
      <c r="J75" s="7"/>
      <c r="K75" s="1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1"/>
    </row>
    <row r="76" spans="1:22" ht="15.75" customHeight="1" x14ac:dyDescent="0.25">
      <c r="A76" s="1"/>
      <c r="B76" s="2"/>
      <c r="C76" s="2"/>
      <c r="D76" s="2"/>
      <c r="E76" s="2"/>
      <c r="F76" s="3"/>
      <c r="G76" s="3"/>
      <c r="H76" s="3"/>
      <c r="I76" s="4"/>
      <c r="J76" s="7"/>
      <c r="K76" s="1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1"/>
    </row>
    <row r="77" spans="1:22" ht="15.75" customHeight="1" x14ac:dyDescent="0.25">
      <c r="A77" s="1"/>
      <c r="B77" s="2"/>
      <c r="C77" s="2"/>
      <c r="D77" s="2"/>
      <c r="E77" s="2"/>
      <c r="F77" s="3"/>
      <c r="G77" s="3"/>
      <c r="H77" s="3"/>
      <c r="I77" s="4"/>
      <c r="J77" s="7"/>
      <c r="K77" s="1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1"/>
    </row>
    <row r="78" spans="1:22" ht="15.75" customHeight="1" x14ac:dyDescent="0.25">
      <c r="A78" s="1"/>
      <c r="B78" s="2"/>
      <c r="C78" s="2"/>
      <c r="D78" s="2"/>
      <c r="E78" s="2"/>
      <c r="F78" s="3"/>
      <c r="G78" s="3"/>
      <c r="H78" s="3"/>
      <c r="I78" s="4"/>
      <c r="J78" s="7"/>
      <c r="K78" s="1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1"/>
    </row>
    <row r="79" spans="1:22" ht="15.75" customHeight="1" x14ac:dyDescent="0.25">
      <c r="A79" s="1"/>
      <c r="B79" s="2"/>
      <c r="C79" s="2"/>
      <c r="D79" s="2"/>
      <c r="E79" s="2"/>
      <c r="F79" s="3"/>
      <c r="G79" s="3"/>
      <c r="H79" s="3"/>
      <c r="I79" s="4"/>
      <c r="J79" s="7"/>
      <c r="K79" s="1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1"/>
    </row>
    <row r="80" spans="1:22" ht="15.75" customHeight="1" x14ac:dyDescent="0.25">
      <c r="A80" s="1"/>
      <c r="B80" s="2"/>
      <c r="C80" s="2"/>
      <c r="D80" s="2"/>
      <c r="E80" s="2"/>
      <c r="F80" s="3"/>
      <c r="G80" s="3"/>
      <c r="H80" s="3"/>
      <c r="I80" s="4"/>
      <c r="J80" s="7"/>
      <c r="K80" s="1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1"/>
    </row>
    <row r="81" spans="1:22" ht="15.75" customHeight="1" x14ac:dyDescent="0.25">
      <c r="A81" s="1"/>
      <c r="B81" s="2"/>
      <c r="C81" s="2"/>
      <c r="D81" s="2"/>
      <c r="E81" s="2"/>
      <c r="F81" s="3"/>
      <c r="G81" s="3"/>
      <c r="H81" s="3"/>
      <c r="I81" s="4"/>
      <c r="J81" s="7"/>
      <c r="K81" s="1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1"/>
    </row>
    <row r="82" spans="1:22" ht="15.75" customHeight="1" x14ac:dyDescent="0.25">
      <c r="A82" s="1"/>
      <c r="B82" s="2"/>
      <c r="C82" s="2"/>
      <c r="D82" s="2"/>
      <c r="E82" s="2"/>
      <c r="F82" s="3"/>
      <c r="G82" s="3"/>
      <c r="H82" s="3"/>
      <c r="I82" s="4"/>
      <c r="J82" s="7"/>
      <c r="K82" s="1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1"/>
    </row>
    <row r="83" spans="1:22" ht="15.75" customHeight="1" x14ac:dyDescent="0.25">
      <c r="A83" s="1"/>
      <c r="B83" s="2"/>
      <c r="C83" s="2"/>
      <c r="D83" s="2"/>
      <c r="E83" s="2"/>
      <c r="F83" s="3"/>
      <c r="G83" s="3"/>
      <c r="H83" s="3"/>
      <c r="I83" s="4"/>
      <c r="J83" s="7"/>
      <c r="K83" s="1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1"/>
    </row>
    <row r="84" spans="1:22" ht="15.75" customHeight="1" x14ac:dyDescent="0.25">
      <c r="A84" s="1"/>
      <c r="B84" s="2"/>
      <c r="C84" s="2"/>
      <c r="D84" s="2"/>
      <c r="E84" s="2"/>
      <c r="F84" s="3"/>
      <c r="G84" s="3"/>
      <c r="H84" s="3"/>
      <c r="I84" s="4"/>
      <c r="J84" s="7"/>
      <c r="K84" s="1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1"/>
    </row>
    <row r="85" spans="1:22" ht="15.75" customHeight="1" x14ac:dyDescent="0.25">
      <c r="A85" s="1"/>
      <c r="B85" s="2"/>
      <c r="C85" s="2"/>
      <c r="D85" s="2"/>
      <c r="E85" s="2"/>
      <c r="F85" s="3"/>
      <c r="G85" s="3"/>
      <c r="H85" s="3"/>
      <c r="I85" s="4"/>
      <c r="J85" s="7"/>
      <c r="K85" s="1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1"/>
    </row>
    <row r="86" spans="1:22" ht="15.75" customHeight="1" x14ac:dyDescent="0.25">
      <c r="A86" s="1"/>
      <c r="B86" s="2"/>
      <c r="C86" s="2"/>
      <c r="D86" s="2"/>
      <c r="E86" s="2"/>
      <c r="F86" s="3"/>
      <c r="G86" s="3"/>
      <c r="H86" s="3"/>
      <c r="I86" s="4"/>
      <c r="J86" s="7"/>
      <c r="K86" s="1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1"/>
    </row>
    <row r="87" spans="1:22" ht="15.75" customHeight="1" x14ac:dyDescent="0.25">
      <c r="A87" s="1"/>
      <c r="B87" s="2"/>
      <c r="C87" s="2"/>
      <c r="D87" s="2"/>
      <c r="E87" s="2"/>
      <c r="F87" s="3"/>
      <c r="G87" s="3"/>
      <c r="H87" s="3"/>
      <c r="I87" s="4"/>
      <c r="J87" s="7"/>
      <c r="K87" s="1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1"/>
    </row>
    <row r="88" spans="1:22" ht="15.75" customHeight="1" x14ac:dyDescent="0.25">
      <c r="A88" s="1"/>
      <c r="B88" s="2"/>
      <c r="C88" s="2"/>
      <c r="D88" s="2"/>
      <c r="E88" s="2"/>
      <c r="F88" s="3"/>
      <c r="G88" s="3"/>
      <c r="H88" s="3"/>
      <c r="I88" s="4"/>
      <c r="J88" s="7"/>
      <c r="K88" s="1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1"/>
    </row>
    <row r="89" spans="1:22" ht="15.75" customHeight="1" x14ac:dyDescent="0.25">
      <c r="A89" s="1"/>
      <c r="B89" s="2"/>
      <c r="C89" s="2"/>
      <c r="D89" s="2"/>
      <c r="E89" s="2"/>
      <c r="F89" s="3"/>
      <c r="G89" s="3"/>
      <c r="H89" s="3"/>
      <c r="I89" s="4"/>
      <c r="J89" s="7"/>
      <c r="K89" s="1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1"/>
    </row>
    <row r="90" spans="1:22" ht="15.75" customHeight="1" x14ac:dyDescent="0.25">
      <c r="A90" s="1"/>
      <c r="B90" s="2"/>
      <c r="C90" s="2"/>
      <c r="D90" s="2"/>
      <c r="E90" s="2"/>
      <c r="F90" s="3"/>
      <c r="G90" s="3"/>
      <c r="H90" s="3"/>
      <c r="I90" s="4"/>
      <c r="J90" s="7"/>
      <c r="K90" s="1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1"/>
    </row>
    <row r="91" spans="1:22" ht="15.75" customHeight="1" x14ac:dyDescent="0.25">
      <c r="A91" s="1"/>
      <c r="B91" s="2"/>
      <c r="C91" s="2"/>
      <c r="D91" s="2"/>
      <c r="E91" s="2"/>
      <c r="F91" s="3"/>
      <c r="G91" s="3"/>
      <c r="H91" s="3"/>
      <c r="I91" s="4"/>
      <c r="J91" s="7"/>
      <c r="K91" s="1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1"/>
    </row>
    <row r="92" spans="1:22" ht="15.75" customHeight="1" x14ac:dyDescent="0.25">
      <c r="A92" s="1"/>
      <c r="B92" s="2"/>
      <c r="C92" s="2"/>
      <c r="D92" s="2"/>
      <c r="E92" s="2"/>
      <c r="F92" s="3"/>
      <c r="G92" s="3"/>
      <c r="H92" s="3"/>
      <c r="I92" s="4"/>
      <c r="J92" s="7"/>
      <c r="K92" s="1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1"/>
    </row>
    <row r="93" spans="1:22" ht="15.75" customHeight="1" x14ac:dyDescent="0.25">
      <c r="A93" s="1"/>
      <c r="B93" s="2"/>
      <c r="C93" s="2"/>
      <c r="D93" s="2"/>
      <c r="E93" s="2"/>
      <c r="F93" s="3"/>
      <c r="G93" s="3"/>
      <c r="H93" s="3"/>
      <c r="I93" s="4"/>
      <c r="J93" s="7"/>
      <c r="K93" s="1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1"/>
    </row>
    <row r="94" spans="1:22" ht="15.75" customHeight="1" x14ac:dyDescent="0.25">
      <c r="A94" s="1"/>
      <c r="B94" s="2"/>
      <c r="C94" s="2"/>
      <c r="D94" s="2"/>
      <c r="E94" s="2"/>
      <c r="F94" s="3"/>
      <c r="G94" s="3"/>
      <c r="H94" s="3"/>
      <c r="I94" s="4"/>
      <c r="J94" s="7"/>
      <c r="K94" s="1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1"/>
    </row>
    <row r="95" spans="1:22" ht="15.75" customHeight="1" x14ac:dyDescent="0.25">
      <c r="A95" s="1"/>
      <c r="B95" s="2"/>
      <c r="C95" s="2"/>
      <c r="D95" s="2"/>
      <c r="E95" s="2"/>
      <c r="F95" s="3"/>
      <c r="G95" s="3"/>
      <c r="H95" s="3"/>
      <c r="I95" s="4"/>
      <c r="J95" s="7"/>
      <c r="K95" s="1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1"/>
    </row>
    <row r="96" spans="1:22" ht="15.75" customHeight="1" x14ac:dyDescent="0.25">
      <c r="A96" s="1"/>
      <c r="B96" s="2"/>
      <c r="C96" s="2"/>
      <c r="D96" s="2"/>
      <c r="E96" s="2"/>
      <c r="F96" s="3"/>
      <c r="G96" s="3"/>
      <c r="H96" s="3"/>
      <c r="I96" s="4"/>
      <c r="J96" s="7"/>
      <c r="K96" s="1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1"/>
    </row>
    <row r="97" spans="1:22" ht="15.75" customHeight="1" x14ac:dyDescent="0.25">
      <c r="A97" s="1"/>
      <c r="B97" s="2"/>
      <c r="C97" s="2"/>
      <c r="D97" s="2"/>
      <c r="E97" s="2"/>
      <c r="F97" s="3"/>
      <c r="G97" s="3"/>
      <c r="H97" s="3"/>
      <c r="I97" s="4"/>
      <c r="J97" s="7"/>
      <c r="K97" s="1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1"/>
    </row>
    <row r="98" spans="1:22" ht="15.75" customHeight="1" x14ac:dyDescent="0.25">
      <c r="A98" s="1"/>
      <c r="B98" s="2"/>
      <c r="C98" s="2"/>
      <c r="D98" s="2"/>
      <c r="E98" s="2"/>
      <c r="F98" s="3"/>
      <c r="G98" s="3"/>
      <c r="H98" s="3"/>
      <c r="I98" s="4"/>
      <c r="J98" s="7"/>
      <c r="K98" s="1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1"/>
    </row>
    <row r="99" spans="1:22" ht="15.75" customHeight="1" x14ac:dyDescent="0.25">
      <c r="A99" s="1"/>
      <c r="B99" s="2"/>
      <c r="C99" s="2"/>
      <c r="D99" s="2"/>
      <c r="E99" s="2"/>
      <c r="F99" s="3"/>
      <c r="G99" s="3"/>
      <c r="H99" s="3"/>
      <c r="I99" s="4"/>
      <c r="J99" s="7"/>
      <c r="K99" s="1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1"/>
    </row>
    <row r="100" spans="1:22" ht="15.75" customHeight="1" x14ac:dyDescent="0.25">
      <c r="A100" s="1"/>
      <c r="B100" s="2"/>
      <c r="C100" s="2"/>
      <c r="D100" s="2"/>
      <c r="E100" s="2"/>
      <c r="F100" s="3"/>
      <c r="G100" s="3"/>
      <c r="H100" s="3"/>
      <c r="I100" s="4"/>
      <c r="J100" s="7"/>
      <c r="K100" s="1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1"/>
    </row>
    <row r="101" spans="1:22" ht="15.75" customHeight="1" x14ac:dyDescent="0.25">
      <c r="A101" s="1"/>
      <c r="B101" s="2"/>
      <c r="C101" s="2"/>
      <c r="D101" s="2"/>
      <c r="E101" s="2"/>
      <c r="F101" s="3"/>
      <c r="G101" s="3"/>
      <c r="H101" s="3"/>
      <c r="I101" s="4"/>
      <c r="J101" s="7"/>
      <c r="K101" s="1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1"/>
    </row>
    <row r="102" spans="1:22" ht="15.75" customHeight="1" x14ac:dyDescent="0.25">
      <c r="A102" s="1"/>
      <c r="B102" s="2"/>
      <c r="C102" s="2"/>
      <c r="D102" s="2"/>
      <c r="E102" s="2"/>
      <c r="F102" s="3"/>
      <c r="G102" s="3"/>
      <c r="H102" s="3"/>
      <c r="I102" s="4"/>
      <c r="J102" s="7"/>
      <c r="K102" s="1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1"/>
    </row>
    <row r="103" spans="1:22" ht="15.75" customHeight="1" x14ac:dyDescent="0.25">
      <c r="A103" s="1"/>
      <c r="B103" s="2"/>
      <c r="C103" s="2"/>
      <c r="D103" s="2"/>
      <c r="E103" s="2"/>
      <c r="F103" s="3"/>
      <c r="G103" s="3"/>
      <c r="H103" s="3"/>
      <c r="I103" s="4"/>
      <c r="J103" s="7"/>
      <c r="K103" s="1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1"/>
    </row>
    <row r="104" spans="1:22" ht="15.75" customHeight="1" x14ac:dyDescent="0.25">
      <c r="A104" s="1"/>
      <c r="B104" s="2"/>
      <c r="C104" s="2"/>
      <c r="D104" s="2"/>
      <c r="E104" s="2"/>
      <c r="F104" s="3"/>
      <c r="G104" s="3"/>
      <c r="H104" s="3"/>
      <c r="I104" s="4"/>
      <c r="J104" s="7"/>
      <c r="K104" s="1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1"/>
    </row>
    <row r="105" spans="1:22" ht="15.75" customHeight="1" x14ac:dyDescent="0.25">
      <c r="A105" s="1"/>
      <c r="B105" s="2"/>
      <c r="C105" s="2"/>
      <c r="D105" s="2"/>
      <c r="E105" s="2"/>
      <c r="F105" s="3"/>
      <c r="G105" s="3"/>
      <c r="H105" s="3"/>
      <c r="I105" s="4"/>
      <c r="J105" s="7"/>
      <c r="K105" s="1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1"/>
    </row>
    <row r="106" spans="1:22" ht="15.75" customHeight="1" x14ac:dyDescent="0.25">
      <c r="A106" s="1"/>
      <c r="B106" s="2"/>
      <c r="C106" s="2"/>
      <c r="D106" s="2"/>
      <c r="E106" s="2"/>
      <c r="F106" s="3"/>
      <c r="G106" s="3"/>
      <c r="H106" s="3"/>
      <c r="I106" s="4"/>
      <c r="J106" s="7"/>
      <c r="K106" s="1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1"/>
    </row>
    <row r="107" spans="1:22" ht="15.75" customHeight="1" x14ac:dyDescent="0.25">
      <c r="A107" s="1"/>
      <c r="B107" s="2"/>
      <c r="C107" s="2"/>
      <c r="D107" s="2"/>
      <c r="E107" s="2"/>
      <c r="F107" s="3"/>
      <c r="G107" s="3"/>
      <c r="H107" s="3"/>
      <c r="I107" s="4"/>
      <c r="J107" s="7"/>
      <c r="K107" s="1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1"/>
    </row>
    <row r="108" spans="1:22" ht="15.75" customHeight="1" x14ac:dyDescent="0.25">
      <c r="A108" s="1"/>
      <c r="B108" s="2"/>
      <c r="C108" s="2"/>
      <c r="D108" s="2"/>
      <c r="E108" s="2"/>
      <c r="F108" s="3"/>
      <c r="G108" s="3"/>
      <c r="H108" s="3"/>
      <c r="I108" s="4"/>
      <c r="J108" s="7"/>
      <c r="K108" s="1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1"/>
    </row>
    <row r="109" spans="1:22" ht="15.75" customHeight="1" x14ac:dyDescent="0.25">
      <c r="A109" s="1"/>
      <c r="B109" s="2"/>
      <c r="C109" s="2"/>
      <c r="D109" s="2"/>
      <c r="E109" s="2"/>
      <c r="F109" s="3"/>
      <c r="G109" s="3"/>
      <c r="H109" s="3"/>
      <c r="I109" s="4"/>
      <c r="J109" s="7"/>
      <c r="K109" s="1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1"/>
    </row>
    <row r="110" spans="1:22" ht="15.75" customHeight="1" x14ac:dyDescent="0.25">
      <c r="A110" s="1"/>
      <c r="B110" s="2"/>
      <c r="C110" s="2"/>
      <c r="D110" s="2"/>
      <c r="E110" s="2"/>
      <c r="F110" s="3"/>
      <c r="G110" s="3"/>
      <c r="H110" s="3"/>
      <c r="I110" s="4"/>
      <c r="J110" s="7"/>
      <c r="K110" s="1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1"/>
    </row>
    <row r="111" spans="1:22" ht="15.75" customHeight="1" x14ac:dyDescent="0.25">
      <c r="A111" s="1"/>
      <c r="B111" s="2"/>
      <c r="C111" s="2"/>
      <c r="D111" s="2"/>
      <c r="E111" s="2"/>
      <c r="F111" s="3"/>
      <c r="G111" s="3"/>
      <c r="H111" s="3"/>
      <c r="I111" s="4"/>
      <c r="J111" s="7"/>
      <c r="K111" s="1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1"/>
    </row>
    <row r="112" spans="1:22" ht="15.75" customHeight="1" x14ac:dyDescent="0.25">
      <c r="A112" s="1"/>
      <c r="B112" s="2"/>
      <c r="C112" s="2"/>
      <c r="D112" s="2"/>
      <c r="E112" s="2"/>
      <c r="F112" s="3"/>
      <c r="G112" s="3"/>
      <c r="H112" s="3"/>
      <c r="I112" s="4"/>
      <c r="J112" s="7"/>
      <c r="K112" s="1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1"/>
    </row>
    <row r="113" spans="1:22" ht="15.75" customHeight="1" x14ac:dyDescent="0.25">
      <c r="A113" s="1"/>
      <c r="B113" s="2"/>
      <c r="C113" s="2"/>
      <c r="D113" s="2"/>
      <c r="E113" s="2"/>
      <c r="F113" s="3"/>
      <c r="G113" s="3"/>
      <c r="H113" s="3"/>
      <c r="I113" s="4"/>
      <c r="J113" s="7"/>
      <c r="K113" s="1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1"/>
    </row>
    <row r="114" spans="1:22" ht="15.75" customHeight="1" x14ac:dyDescent="0.25">
      <c r="A114" s="1"/>
      <c r="B114" s="2"/>
      <c r="C114" s="2"/>
      <c r="D114" s="2"/>
      <c r="E114" s="2"/>
      <c r="F114" s="3"/>
      <c r="G114" s="3"/>
      <c r="H114" s="3"/>
      <c r="I114" s="4"/>
      <c r="J114" s="7"/>
      <c r="K114" s="1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1"/>
    </row>
    <row r="115" spans="1:22" ht="15.75" customHeight="1" x14ac:dyDescent="0.25">
      <c r="A115" s="1"/>
      <c r="B115" s="2"/>
      <c r="C115" s="2"/>
      <c r="D115" s="2"/>
      <c r="E115" s="2"/>
      <c r="F115" s="3"/>
      <c r="G115" s="3"/>
      <c r="H115" s="3"/>
      <c r="I115" s="4"/>
      <c r="J115" s="7"/>
      <c r="K115" s="1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1"/>
    </row>
    <row r="116" spans="1:22" ht="15.75" customHeight="1" x14ac:dyDescent="0.25">
      <c r="A116" s="1"/>
      <c r="B116" s="2"/>
      <c r="C116" s="2"/>
      <c r="D116" s="2"/>
      <c r="E116" s="2"/>
      <c r="F116" s="3"/>
      <c r="G116" s="3"/>
      <c r="H116" s="3"/>
      <c r="I116" s="4"/>
      <c r="J116" s="7"/>
      <c r="K116" s="1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1"/>
    </row>
    <row r="117" spans="1:22" ht="15.75" customHeight="1" x14ac:dyDescent="0.25">
      <c r="A117" s="1"/>
      <c r="B117" s="2"/>
      <c r="C117" s="2"/>
      <c r="D117" s="2"/>
      <c r="E117" s="2"/>
      <c r="F117" s="3"/>
      <c r="G117" s="3"/>
      <c r="H117" s="3"/>
      <c r="I117" s="4"/>
      <c r="J117" s="7"/>
      <c r="K117" s="1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1"/>
    </row>
    <row r="118" spans="1:22" ht="15.75" customHeight="1" x14ac:dyDescent="0.25">
      <c r="A118" s="1"/>
      <c r="B118" s="2"/>
      <c r="C118" s="2"/>
      <c r="D118" s="2"/>
      <c r="E118" s="2"/>
      <c r="F118" s="3"/>
      <c r="G118" s="3"/>
      <c r="H118" s="3"/>
      <c r="I118" s="4"/>
      <c r="J118" s="7"/>
      <c r="K118" s="1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1"/>
    </row>
    <row r="119" spans="1:22" ht="15.75" customHeight="1" x14ac:dyDescent="0.25">
      <c r="A119" s="1"/>
      <c r="B119" s="2"/>
      <c r="C119" s="2"/>
      <c r="D119" s="2"/>
      <c r="E119" s="2"/>
      <c r="F119" s="3"/>
      <c r="G119" s="3"/>
      <c r="H119" s="3"/>
      <c r="I119" s="4"/>
      <c r="J119" s="7"/>
      <c r="K119" s="1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1"/>
    </row>
    <row r="120" spans="1:22" ht="15.75" customHeight="1" x14ac:dyDescent="0.25">
      <c r="A120" s="1"/>
      <c r="B120" s="2"/>
      <c r="C120" s="2"/>
      <c r="D120" s="2"/>
      <c r="E120" s="2"/>
      <c r="F120" s="3"/>
      <c r="G120" s="3"/>
      <c r="H120" s="3"/>
      <c r="I120" s="4"/>
      <c r="J120" s="7"/>
      <c r="K120" s="1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1"/>
    </row>
    <row r="121" spans="1:22" ht="15.75" customHeight="1" x14ac:dyDescent="0.25">
      <c r="A121" s="1"/>
      <c r="B121" s="2"/>
      <c r="C121" s="2"/>
      <c r="D121" s="2"/>
      <c r="E121" s="2"/>
      <c r="F121" s="3"/>
      <c r="G121" s="3"/>
      <c r="H121" s="3"/>
      <c r="I121" s="4"/>
      <c r="J121" s="7"/>
      <c r="K121" s="1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1"/>
    </row>
    <row r="122" spans="1:22" ht="15.75" customHeight="1" x14ac:dyDescent="0.25">
      <c r="A122" s="1"/>
      <c r="B122" s="2"/>
      <c r="C122" s="2"/>
      <c r="D122" s="2"/>
      <c r="E122" s="2"/>
      <c r="F122" s="3"/>
      <c r="G122" s="3"/>
      <c r="H122" s="3"/>
      <c r="I122" s="4"/>
      <c r="J122" s="7"/>
      <c r="K122" s="1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1"/>
    </row>
    <row r="123" spans="1:22" ht="15.75" customHeight="1" x14ac:dyDescent="0.25">
      <c r="A123" s="1"/>
      <c r="B123" s="2"/>
      <c r="C123" s="2"/>
      <c r="D123" s="2"/>
      <c r="E123" s="2"/>
      <c r="F123" s="3"/>
      <c r="G123" s="3"/>
      <c r="H123" s="3"/>
      <c r="I123" s="4"/>
      <c r="J123" s="7"/>
      <c r="K123" s="1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1"/>
    </row>
    <row r="124" spans="1:22" ht="15.75" customHeight="1" x14ac:dyDescent="0.25">
      <c r="A124" s="1"/>
      <c r="B124" s="2"/>
      <c r="C124" s="2"/>
      <c r="D124" s="2"/>
      <c r="E124" s="2"/>
      <c r="F124" s="3"/>
      <c r="G124" s="3"/>
      <c r="H124" s="3"/>
      <c r="I124" s="4"/>
      <c r="J124" s="7"/>
      <c r="K124" s="1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1"/>
    </row>
    <row r="125" spans="1:22" ht="15.75" customHeight="1" x14ac:dyDescent="0.25">
      <c r="A125" s="1"/>
      <c r="B125" s="2"/>
      <c r="C125" s="2"/>
      <c r="D125" s="2"/>
      <c r="E125" s="2"/>
      <c r="F125" s="3"/>
      <c r="G125" s="3"/>
      <c r="H125" s="3"/>
      <c r="I125" s="4"/>
      <c r="J125" s="7"/>
      <c r="K125" s="1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1"/>
    </row>
    <row r="126" spans="1:22" ht="15.75" customHeight="1" x14ac:dyDescent="0.25">
      <c r="A126" s="1"/>
      <c r="B126" s="2"/>
      <c r="C126" s="2"/>
      <c r="D126" s="2"/>
      <c r="E126" s="2"/>
      <c r="F126" s="3"/>
      <c r="G126" s="3"/>
      <c r="H126" s="3"/>
      <c r="I126" s="4"/>
      <c r="J126" s="7"/>
      <c r="K126" s="1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1"/>
    </row>
    <row r="127" spans="1:22" ht="15.75" customHeight="1" x14ac:dyDescent="0.25">
      <c r="A127" s="1"/>
      <c r="B127" s="2"/>
      <c r="C127" s="2"/>
      <c r="D127" s="2"/>
      <c r="E127" s="2"/>
      <c r="F127" s="3"/>
      <c r="G127" s="3"/>
      <c r="H127" s="3"/>
      <c r="I127" s="4"/>
      <c r="J127" s="7"/>
      <c r="K127" s="1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1"/>
    </row>
    <row r="128" spans="1:22" ht="15.75" customHeight="1" x14ac:dyDescent="0.25">
      <c r="A128" s="1"/>
      <c r="B128" s="2"/>
      <c r="C128" s="2"/>
      <c r="D128" s="2"/>
      <c r="E128" s="2"/>
      <c r="F128" s="3"/>
      <c r="G128" s="3"/>
      <c r="H128" s="3"/>
      <c r="I128" s="4"/>
      <c r="J128" s="7"/>
      <c r="K128" s="1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1"/>
    </row>
    <row r="129" spans="1:22" ht="15.75" customHeight="1" x14ac:dyDescent="0.25">
      <c r="A129" s="1"/>
      <c r="B129" s="2"/>
      <c r="C129" s="2"/>
      <c r="D129" s="2"/>
      <c r="E129" s="2"/>
      <c r="F129" s="3"/>
      <c r="G129" s="3"/>
      <c r="H129" s="3"/>
      <c r="I129" s="4"/>
      <c r="J129" s="7"/>
      <c r="K129" s="1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1"/>
    </row>
    <row r="130" spans="1:22" ht="15.75" customHeight="1" x14ac:dyDescent="0.25">
      <c r="A130" s="1"/>
      <c r="B130" s="2"/>
      <c r="C130" s="2"/>
      <c r="D130" s="2"/>
      <c r="E130" s="2"/>
      <c r="F130" s="3"/>
      <c r="G130" s="3"/>
      <c r="H130" s="3"/>
      <c r="I130" s="4"/>
      <c r="J130" s="7"/>
      <c r="K130" s="1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1"/>
    </row>
    <row r="131" spans="1:22" ht="15.75" customHeight="1" x14ac:dyDescent="0.25">
      <c r="A131" s="1"/>
      <c r="B131" s="2"/>
      <c r="C131" s="2"/>
      <c r="D131" s="2"/>
      <c r="E131" s="2"/>
      <c r="F131" s="3"/>
      <c r="G131" s="3"/>
      <c r="H131" s="3"/>
      <c r="I131" s="4"/>
      <c r="J131" s="7"/>
      <c r="K131" s="1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1"/>
    </row>
    <row r="132" spans="1:22" ht="15.75" customHeight="1" x14ac:dyDescent="0.25">
      <c r="A132" s="1"/>
      <c r="B132" s="2"/>
      <c r="C132" s="2"/>
      <c r="D132" s="2"/>
      <c r="E132" s="2"/>
      <c r="F132" s="3"/>
      <c r="G132" s="3"/>
      <c r="H132" s="3"/>
      <c r="I132" s="4"/>
      <c r="J132" s="7"/>
      <c r="K132" s="1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1"/>
    </row>
    <row r="133" spans="1:22" ht="15.75" customHeight="1" x14ac:dyDescent="0.25">
      <c r="A133" s="1"/>
      <c r="B133" s="2"/>
      <c r="C133" s="2"/>
      <c r="D133" s="2"/>
      <c r="E133" s="2"/>
      <c r="F133" s="3"/>
      <c r="G133" s="3"/>
      <c r="H133" s="3"/>
      <c r="I133" s="4"/>
      <c r="J133" s="7"/>
      <c r="K133" s="1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1"/>
    </row>
    <row r="134" spans="1:22" ht="15.75" customHeight="1" x14ac:dyDescent="0.25">
      <c r="A134" s="1"/>
      <c r="B134" s="2"/>
      <c r="C134" s="2"/>
      <c r="D134" s="2"/>
      <c r="E134" s="2"/>
      <c r="F134" s="3"/>
      <c r="G134" s="3"/>
      <c r="H134" s="3"/>
      <c r="I134" s="4"/>
      <c r="J134" s="7"/>
      <c r="K134" s="1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1"/>
    </row>
    <row r="135" spans="1:22" ht="15.75" customHeight="1" x14ac:dyDescent="0.25">
      <c r="A135" s="1"/>
      <c r="B135" s="2"/>
      <c r="C135" s="2"/>
      <c r="D135" s="2"/>
      <c r="E135" s="2"/>
      <c r="F135" s="3"/>
      <c r="G135" s="3"/>
      <c r="H135" s="3"/>
      <c r="I135" s="4"/>
      <c r="J135" s="7"/>
      <c r="K135" s="1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1"/>
    </row>
    <row r="136" spans="1:22" ht="15.75" customHeight="1" x14ac:dyDescent="0.25">
      <c r="A136" s="1"/>
      <c r="B136" s="2"/>
      <c r="C136" s="2"/>
      <c r="D136" s="2"/>
      <c r="E136" s="2"/>
      <c r="F136" s="3"/>
      <c r="G136" s="3"/>
      <c r="H136" s="3"/>
      <c r="I136" s="4"/>
      <c r="J136" s="7"/>
      <c r="K136" s="1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1"/>
    </row>
    <row r="137" spans="1:22" ht="15.75" customHeight="1" x14ac:dyDescent="0.25">
      <c r="A137" s="1"/>
      <c r="B137" s="2"/>
      <c r="C137" s="2"/>
      <c r="D137" s="2"/>
      <c r="E137" s="2"/>
      <c r="F137" s="3"/>
      <c r="G137" s="3"/>
      <c r="H137" s="3"/>
      <c r="I137" s="4"/>
      <c r="J137" s="7"/>
      <c r="K137" s="1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1"/>
    </row>
    <row r="138" spans="1:22" ht="15.75" customHeight="1" x14ac:dyDescent="0.25">
      <c r="A138" s="1"/>
      <c r="B138" s="2"/>
      <c r="C138" s="2"/>
      <c r="D138" s="2"/>
      <c r="E138" s="2"/>
      <c r="F138" s="3"/>
      <c r="G138" s="3"/>
      <c r="H138" s="3"/>
      <c r="I138" s="4"/>
      <c r="J138" s="7"/>
      <c r="K138" s="1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1"/>
    </row>
    <row r="139" spans="1:22" ht="15.75" customHeight="1" x14ac:dyDescent="0.25">
      <c r="A139" s="1"/>
      <c r="B139" s="2"/>
      <c r="C139" s="2"/>
      <c r="D139" s="2"/>
      <c r="E139" s="2"/>
      <c r="F139" s="3"/>
      <c r="G139" s="3"/>
      <c r="H139" s="3"/>
      <c r="I139" s="4"/>
      <c r="J139" s="7"/>
      <c r="K139" s="1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1"/>
    </row>
    <row r="140" spans="1:22" ht="15.75" customHeight="1" x14ac:dyDescent="0.25">
      <c r="A140" s="1"/>
      <c r="B140" s="2"/>
      <c r="C140" s="2"/>
      <c r="D140" s="2"/>
      <c r="E140" s="2"/>
      <c r="F140" s="3"/>
      <c r="G140" s="3"/>
      <c r="H140" s="3"/>
      <c r="I140" s="4"/>
      <c r="J140" s="7"/>
      <c r="K140" s="1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1"/>
    </row>
    <row r="141" spans="1:22" ht="15.75" customHeight="1" x14ac:dyDescent="0.25">
      <c r="A141" s="1"/>
      <c r="B141" s="2"/>
      <c r="C141" s="2"/>
      <c r="D141" s="2"/>
      <c r="E141" s="2"/>
      <c r="F141" s="3"/>
      <c r="G141" s="3"/>
      <c r="H141" s="3"/>
      <c r="I141" s="4"/>
      <c r="J141" s="7"/>
      <c r="K141" s="1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1"/>
    </row>
    <row r="142" spans="1:22" ht="15.75" customHeight="1" x14ac:dyDescent="0.25">
      <c r="A142" s="1"/>
      <c r="B142" s="2"/>
      <c r="C142" s="2"/>
      <c r="D142" s="2"/>
      <c r="E142" s="2"/>
      <c r="F142" s="3"/>
      <c r="G142" s="3"/>
      <c r="H142" s="3"/>
      <c r="I142" s="4"/>
      <c r="J142" s="7"/>
      <c r="K142" s="1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1"/>
    </row>
    <row r="143" spans="1:22" ht="15.75" customHeight="1" x14ac:dyDescent="0.25">
      <c r="A143" s="1"/>
      <c r="B143" s="2"/>
      <c r="C143" s="2"/>
      <c r="D143" s="2"/>
      <c r="E143" s="2"/>
      <c r="F143" s="3"/>
      <c r="G143" s="3"/>
      <c r="H143" s="3"/>
      <c r="I143" s="4"/>
      <c r="J143" s="7"/>
      <c r="K143" s="1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1"/>
    </row>
    <row r="144" spans="1:22" ht="15.75" customHeight="1" x14ac:dyDescent="0.25">
      <c r="A144" s="1"/>
      <c r="B144" s="2"/>
      <c r="C144" s="2"/>
      <c r="D144" s="2"/>
      <c r="E144" s="2"/>
      <c r="F144" s="3"/>
      <c r="G144" s="3"/>
      <c r="H144" s="3"/>
      <c r="I144" s="4"/>
      <c r="J144" s="7"/>
      <c r="K144" s="1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1"/>
    </row>
    <row r="145" spans="1:22" ht="15.75" customHeight="1" x14ac:dyDescent="0.25">
      <c r="A145" s="1"/>
      <c r="B145" s="2"/>
      <c r="C145" s="2"/>
      <c r="D145" s="2"/>
      <c r="E145" s="2"/>
      <c r="F145" s="3"/>
      <c r="G145" s="3"/>
      <c r="H145" s="3"/>
      <c r="I145" s="4"/>
      <c r="J145" s="7"/>
      <c r="K145" s="1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1"/>
    </row>
    <row r="146" spans="1:22" ht="15.75" customHeight="1" x14ac:dyDescent="0.25">
      <c r="A146" s="1"/>
      <c r="B146" s="2"/>
      <c r="C146" s="2"/>
      <c r="D146" s="2"/>
      <c r="E146" s="2"/>
      <c r="F146" s="3"/>
      <c r="G146" s="3"/>
      <c r="H146" s="3"/>
      <c r="I146" s="4"/>
      <c r="J146" s="7"/>
      <c r="K146" s="1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1"/>
    </row>
    <row r="147" spans="1:22" ht="15.75" customHeight="1" x14ac:dyDescent="0.25">
      <c r="A147" s="1"/>
      <c r="B147" s="2"/>
      <c r="C147" s="2"/>
      <c r="D147" s="2"/>
      <c r="E147" s="2"/>
      <c r="F147" s="3"/>
      <c r="G147" s="3"/>
      <c r="H147" s="3"/>
      <c r="I147" s="4"/>
      <c r="J147" s="7"/>
      <c r="K147" s="1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1"/>
    </row>
    <row r="148" spans="1:22" ht="15.75" customHeight="1" x14ac:dyDescent="0.25">
      <c r="A148" s="1"/>
      <c r="B148" s="2"/>
      <c r="C148" s="2"/>
      <c r="D148" s="2"/>
      <c r="E148" s="2"/>
      <c r="F148" s="3"/>
      <c r="G148" s="3"/>
      <c r="H148" s="3"/>
      <c r="I148" s="4"/>
      <c r="J148" s="7"/>
      <c r="K148" s="1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1"/>
    </row>
    <row r="149" spans="1:22" ht="15.75" customHeight="1" x14ac:dyDescent="0.25">
      <c r="A149" s="1"/>
      <c r="B149" s="2"/>
      <c r="C149" s="2"/>
      <c r="D149" s="2"/>
      <c r="E149" s="2"/>
      <c r="F149" s="3"/>
      <c r="G149" s="3"/>
      <c r="H149" s="3"/>
      <c r="I149" s="4"/>
      <c r="J149" s="7"/>
      <c r="K149" s="1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1"/>
    </row>
    <row r="150" spans="1:22" ht="15.75" customHeight="1" x14ac:dyDescent="0.25">
      <c r="A150" s="1"/>
      <c r="B150" s="2"/>
      <c r="C150" s="2"/>
      <c r="D150" s="2"/>
      <c r="E150" s="2"/>
      <c r="F150" s="3"/>
      <c r="G150" s="3"/>
      <c r="H150" s="3"/>
      <c r="I150" s="4"/>
      <c r="J150" s="7"/>
      <c r="K150" s="1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1"/>
    </row>
    <row r="151" spans="1:22" ht="15.75" customHeight="1" x14ac:dyDescent="0.25">
      <c r="A151" s="1"/>
      <c r="B151" s="2"/>
      <c r="C151" s="2"/>
      <c r="D151" s="2"/>
      <c r="E151" s="2"/>
      <c r="F151" s="3"/>
      <c r="G151" s="3"/>
      <c r="H151" s="3"/>
      <c r="I151" s="4"/>
      <c r="J151" s="7"/>
      <c r="K151" s="1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1"/>
    </row>
    <row r="152" spans="1:22" ht="15.75" customHeight="1" x14ac:dyDescent="0.25">
      <c r="A152" s="1"/>
      <c r="B152" s="2"/>
      <c r="C152" s="2"/>
      <c r="D152" s="2"/>
      <c r="E152" s="2"/>
      <c r="F152" s="3"/>
      <c r="G152" s="3"/>
      <c r="H152" s="3"/>
      <c r="I152" s="4"/>
      <c r="J152" s="7"/>
      <c r="K152" s="1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1"/>
    </row>
    <row r="153" spans="1:22" ht="15.75" customHeight="1" x14ac:dyDescent="0.25">
      <c r="A153" s="1"/>
      <c r="B153" s="2"/>
      <c r="C153" s="2"/>
      <c r="D153" s="2"/>
      <c r="E153" s="2"/>
      <c r="F153" s="3"/>
      <c r="G153" s="3"/>
      <c r="H153" s="3"/>
      <c r="I153" s="4"/>
      <c r="J153" s="7"/>
      <c r="K153" s="1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1"/>
    </row>
    <row r="154" spans="1:22" ht="15.75" customHeight="1" x14ac:dyDescent="0.25">
      <c r="A154" s="1"/>
      <c r="B154" s="2"/>
      <c r="C154" s="2"/>
      <c r="D154" s="2"/>
      <c r="E154" s="2"/>
      <c r="F154" s="3"/>
      <c r="G154" s="3"/>
      <c r="H154" s="3"/>
      <c r="I154" s="4"/>
      <c r="J154" s="7"/>
      <c r="K154" s="1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1"/>
    </row>
    <row r="155" spans="1:22" ht="15.75" customHeight="1" x14ac:dyDescent="0.25">
      <c r="A155" s="1"/>
      <c r="B155" s="2"/>
      <c r="C155" s="2"/>
      <c r="D155" s="2"/>
      <c r="E155" s="2"/>
      <c r="F155" s="3"/>
      <c r="G155" s="3"/>
      <c r="H155" s="3"/>
      <c r="I155" s="4"/>
      <c r="J155" s="7"/>
      <c r="K155" s="1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1"/>
    </row>
    <row r="156" spans="1:22" ht="15.75" customHeight="1" x14ac:dyDescent="0.25">
      <c r="A156" s="1"/>
      <c r="B156" s="2"/>
      <c r="C156" s="2"/>
      <c r="D156" s="2"/>
      <c r="E156" s="2"/>
      <c r="F156" s="3"/>
      <c r="G156" s="3"/>
      <c r="H156" s="3"/>
      <c r="I156" s="4"/>
      <c r="J156" s="7"/>
      <c r="K156" s="1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1"/>
    </row>
    <row r="157" spans="1:22" ht="15.75" customHeight="1" x14ac:dyDescent="0.25">
      <c r="A157" s="1"/>
      <c r="B157" s="2"/>
      <c r="C157" s="2"/>
      <c r="D157" s="2"/>
      <c r="E157" s="2"/>
      <c r="F157" s="3"/>
      <c r="G157" s="3"/>
      <c r="H157" s="3"/>
      <c r="I157" s="4"/>
      <c r="J157" s="7"/>
      <c r="K157" s="1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1"/>
    </row>
    <row r="158" spans="1:22" ht="15.75" customHeight="1" x14ac:dyDescent="0.25">
      <c r="A158" s="1"/>
      <c r="B158" s="2"/>
      <c r="C158" s="2"/>
      <c r="D158" s="2"/>
      <c r="E158" s="2"/>
      <c r="F158" s="3"/>
      <c r="G158" s="3"/>
      <c r="H158" s="3"/>
      <c r="I158" s="4"/>
      <c r="J158" s="7"/>
      <c r="K158" s="1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1"/>
    </row>
    <row r="159" spans="1:22" ht="15.75" customHeight="1" x14ac:dyDescent="0.25">
      <c r="A159" s="1"/>
      <c r="B159" s="2"/>
      <c r="C159" s="2"/>
      <c r="D159" s="2"/>
      <c r="E159" s="2"/>
      <c r="F159" s="3"/>
      <c r="G159" s="3"/>
      <c r="H159" s="3"/>
      <c r="I159" s="4"/>
      <c r="J159" s="7"/>
      <c r="K159" s="1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1"/>
    </row>
    <row r="160" spans="1:22" ht="15.75" customHeight="1" x14ac:dyDescent="0.25">
      <c r="A160" s="1"/>
      <c r="B160" s="2"/>
      <c r="C160" s="2"/>
      <c r="D160" s="2"/>
      <c r="E160" s="2"/>
      <c r="F160" s="3"/>
      <c r="G160" s="3"/>
      <c r="H160" s="3"/>
      <c r="I160" s="4"/>
      <c r="J160" s="7"/>
      <c r="K160" s="1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1"/>
    </row>
    <row r="161" spans="1:22" ht="15.75" customHeight="1" x14ac:dyDescent="0.25">
      <c r="A161" s="1"/>
      <c r="B161" s="2"/>
      <c r="C161" s="2"/>
      <c r="D161" s="2"/>
      <c r="E161" s="2"/>
      <c r="F161" s="3"/>
      <c r="G161" s="3"/>
      <c r="H161" s="3"/>
      <c r="I161" s="4"/>
      <c r="J161" s="7"/>
      <c r="K161" s="1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1"/>
    </row>
    <row r="162" spans="1:22" ht="15.75" customHeight="1" x14ac:dyDescent="0.25">
      <c r="A162" s="1"/>
      <c r="B162" s="2"/>
      <c r="C162" s="2"/>
      <c r="D162" s="2"/>
      <c r="E162" s="2"/>
      <c r="F162" s="3"/>
      <c r="G162" s="3"/>
      <c r="H162" s="3"/>
      <c r="I162" s="4"/>
      <c r="J162" s="7"/>
      <c r="K162" s="1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1"/>
    </row>
    <row r="163" spans="1:22" ht="15.75" customHeight="1" x14ac:dyDescent="0.25">
      <c r="A163" s="1"/>
      <c r="B163" s="2"/>
      <c r="C163" s="2"/>
      <c r="D163" s="2"/>
      <c r="E163" s="2"/>
      <c r="F163" s="3"/>
      <c r="G163" s="3"/>
      <c r="H163" s="3"/>
      <c r="I163" s="4"/>
      <c r="J163" s="7"/>
      <c r="K163" s="1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1"/>
    </row>
    <row r="164" spans="1:22" ht="15.75" customHeight="1" x14ac:dyDescent="0.25">
      <c r="A164" s="1"/>
      <c r="B164" s="2"/>
      <c r="C164" s="2"/>
      <c r="D164" s="2"/>
      <c r="E164" s="2"/>
      <c r="F164" s="3"/>
      <c r="G164" s="3"/>
      <c r="H164" s="3"/>
      <c r="I164" s="4"/>
      <c r="J164" s="7"/>
      <c r="K164" s="1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1"/>
    </row>
    <row r="165" spans="1:22" ht="15.75" customHeight="1" x14ac:dyDescent="0.25">
      <c r="A165" s="1"/>
      <c r="B165" s="2"/>
      <c r="C165" s="2"/>
      <c r="D165" s="2"/>
      <c r="E165" s="2"/>
      <c r="F165" s="3"/>
      <c r="G165" s="3"/>
      <c r="H165" s="3"/>
      <c r="I165" s="4"/>
      <c r="J165" s="7"/>
      <c r="K165" s="1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1"/>
    </row>
    <row r="166" spans="1:22" ht="15.75" customHeight="1" x14ac:dyDescent="0.25">
      <c r="A166" s="1"/>
      <c r="B166" s="2"/>
      <c r="C166" s="2"/>
      <c r="D166" s="2"/>
      <c r="E166" s="2"/>
      <c r="F166" s="3"/>
      <c r="G166" s="3"/>
      <c r="H166" s="3"/>
      <c r="I166" s="4"/>
      <c r="J166" s="7"/>
      <c r="K166" s="1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1"/>
    </row>
    <row r="167" spans="1:22" ht="15.75" customHeight="1" x14ac:dyDescent="0.25">
      <c r="A167" s="1"/>
      <c r="B167" s="2"/>
      <c r="C167" s="2"/>
      <c r="D167" s="2"/>
      <c r="E167" s="2"/>
      <c r="F167" s="3"/>
      <c r="G167" s="3"/>
      <c r="H167" s="3"/>
      <c r="I167" s="4"/>
      <c r="J167" s="7"/>
      <c r="K167" s="1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1"/>
    </row>
    <row r="168" spans="1:22" ht="15.75" customHeight="1" x14ac:dyDescent="0.25">
      <c r="A168" s="1"/>
      <c r="B168" s="2"/>
      <c r="C168" s="2"/>
      <c r="D168" s="2"/>
      <c r="E168" s="2"/>
      <c r="F168" s="3"/>
      <c r="G168" s="3"/>
      <c r="H168" s="3"/>
      <c r="I168" s="4"/>
      <c r="J168" s="7"/>
      <c r="K168" s="1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1"/>
    </row>
    <row r="169" spans="1:22" ht="15.75" customHeight="1" x14ac:dyDescent="0.25">
      <c r="A169" s="1"/>
      <c r="B169" s="2"/>
      <c r="C169" s="2"/>
      <c r="D169" s="2"/>
      <c r="E169" s="2"/>
      <c r="F169" s="3"/>
      <c r="G169" s="3"/>
      <c r="H169" s="3"/>
      <c r="I169" s="4"/>
      <c r="J169" s="7"/>
      <c r="K169" s="1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1"/>
    </row>
    <row r="170" spans="1:22" ht="15.75" customHeight="1" x14ac:dyDescent="0.25">
      <c r="A170" s="1"/>
      <c r="B170" s="2"/>
      <c r="C170" s="2"/>
      <c r="D170" s="2"/>
      <c r="E170" s="2"/>
      <c r="F170" s="3"/>
      <c r="G170" s="3"/>
      <c r="H170" s="3"/>
      <c r="I170" s="4"/>
      <c r="J170" s="7"/>
      <c r="K170" s="1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1"/>
    </row>
    <row r="171" spans="1:22" ht="15.75" customHeight="1" x14ac:dyDescent="0.25">
      <c r="A171" s="1"/>
      <c r="B171" s="2"/>
      <c r="C171" s="2"/>
      <c r="D171" s="2"/>
      <c r="E171" s="2"/>
      <c r="F171" s="3"/>
      <c r="G171" s="3"/>
      <c r="H171" s="3"/>
      <c r="I171" s="4"/>
      <c r="J171" s="7"/>
      <c r="K171" s="1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1"/>
    </row>
    <row r="172" spans="1:22" ht="15.75" customHeight="1" x14ac:dyDescent="0.25">
      <c r="A172" s="1"/>
      <c r="B172" s="2"/>
      <c r="C172" s="2"/>
      <c r="D172" s="2"/>
      <c r="E172" s="2"/>
      <c r="F172" s="3"/>
      <c r="G172" s="3"/>
      <c r="H172" s="3"/>
      <c r="I172" s="4"/>
      <c r="J172" s="7"/>
      <c r="K172" s="1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1"/>
    </row>
    <row r="173" spans="1:22" ht="15.75" customHeight="1" x14ac:dyDescent="0.25">
      <c r="A173" s="1"/>
      <c r="B173" s="2"/>
      <c r="C173" s="2"/>
      <c r="D173" s="2"/>
      <c r="E173" s="2"/>
      <c r="F173" s="3"/>
      <c r="G173" s="3"/>
      <c r="H173" s="3"/>
      <c r="I173" s="4"/>
      <c r="J173" s="7"/>
      <c r="K173" s="1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1"/>
    </row>
    <row r="174" spans="1:22" ht="15.75" customHeight="1" x14ac:dyDescent="0.25">
      <c r="A174" s="1"/>
      <c r="B174" s="2"/>
      <c r="C174" s="2"/>
      <c r="D174" s="2"/>
      <c r="E174" s="2"/>
      <c r="F174" s="3"/>
      <c r="G174" s="3"/>
      <c r="H174" s="3"/>
      <c r="I174" s="4"/>
      <c r="J174" s="7"/>
      <c r="K174" s="1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1"/>
    </row>
    <row r="175" spans="1:22" ht="15.75" customHeight="1" x14ac:dyDescent="0.25">
      <c r="A175" s="1"/>
      <c r="B175" s="2"/>
      <c r="C175" s="2"/>
      <c r="D175" s="2"/>
      <c r="E175" s="2"/>
      <c r="F175" s="3"/>
      <c r="G175" s="3"/>
      <c r="H175" s="3"/>
      <c r="I175" s="4"/>
      <c r="J175" s="7"/>
      <c r="K175" s="1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1"/>
    </row>
    <row r="176" spans="1:22" ht="15.75" customHeight="1" x14ac:dyDescent="0.25">
      <c r="A176" s="1"/>
      <c r="B176" s="2"/>
      <c r="C176" s="2"/>
      <c r="D176" s="2"/>
      <c r="E176" s="2"/>
      <c r="F176" s="3"/>
      <c r="G176" s="3"/>
      <c r="H176" s="3"/>
      <c r="I176" s="4"/>
      <c r="J176" s="7"/>
      <c r="K176" s="1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1"/>
    </row>
    <row r="177" spans="1:22" ht="15.75" customHeight="1" x14ac:dyDescent="0.25">
      <c r="A177" s="1"/>
      <c r="B177" s="2"/>
      <c r="C177" s="2"/>
      <c r="D177" s="2"/>
      <c r="E177" s="2"/>
      <c r="F177" s="3"/>
      <c r="G177" s="3"/>
      <c r="H177" s="3"/>
      <c r="I177" s="4"/>
      <c r="J177" s="7"/>
      <c r="K177" s="1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1"/>
    </row>
    <row r="178" spans="1:22" ht="15.75" customHeight="1" x14ac:dyDescent="0.25">
      <c r="A178" s="1"/>
      <c r="B178" s="2"/>
      <c r="C178" s="2"/>
      <c r="D178" s="2"/>
      <c r="E178" s="2"/>
      <c r="F178" s="3"/>
      <c r="G178" s="3"/>
      <c r="H178" s="3"/>
      <c r="I178" s="4"/>
      <c r="J178" s="7"/>
      <c r="K178" s="1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1"/>
    </row>
    <row r="179" spans="1:22" ht="15.75" customHeight="1" x14ac:dyDescent="0.25">
      <c r="A179" s="1"/>
      <c r="B179" s="2"/>
      <c r="C179" s="2"/>
      <c r="D179" s="2"/>
      <c r="E179" s="2"/>
      <c r="F179" s="3"/>
      <c r="G179" s="3"/>
      <c r="H179" s="3"/>
      <c r="I179" s="4"/>
      <c r="J179" s="7"/>
      <c r="K179" s="1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1"/>
    </row>
    <row r="180" spans="1:22" ht="15.75" customHeight="1" x14ac:dyDescent="0.25">
      <c r="A180" s="1"/>
      <c r="B180" s="2"/>
      <c r="C180" s="2"/>
      <c r="D180" s="2"/>
      <c r="E180" s="2"/>
      <c r="F180" s="3"/>
      <c r="G180" s="3"/>
      <c r="H180" s="3"/>
      <c r="I180" s="4"/>
      <c r="J180" s="7"/>
      <c r="K180" s="1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1"/>
    </row>
    <row r="181" spans="1:22" ht="15.75" customHeight="1" x14ac:dyDescent="0.25">
      <c r="A181" s="1"/>
      <c r="B181" s="2"/>
      <c r="C181" s="2"/>
      <c r="D181" s="2"/>
      <c r="E181" s="2"/>
      <c r="F181" s="3"/>
      <c r="G181" s="3"/>
      <c r="H181" s="3"/>
      <c r="I181" s="4"/>
      <c r="J181" s="7"/>
      <c r="K181" s="1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1"/>
    </row>
    <row r="182" spans="1:22" ht="15.75" customHeight="1" x14ac:dyDescent="0.25">
      <c r="A182" s="1"/>
      <c r="B182" s="2"/>
      <c r="C182" s="2"/>
      <c r="D182" s="2"/>
      <c r="E182" s="2"/>
      <c r="F182" s="3"/>
      <c r="G182" s="3"/>
      <c r="H182" s="3"/>
      <c r="I182" s="4"/>
      <c r="J182" s="7"/>
      <c r="K182" s="1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1"/>
    </row>
    <row r="183" spans="1:22" ht="15.75" customHeight="1" x14ac:dyDescent="0.25">
      <c r="A183" s="1"/>
      <c r="B183" s="2"/>
      <c r="C183" s="2"/>
      <c r="D183" s="2"/>
      <c r="E183" s="2"/>
      <c r="F183" s="3"/>
      <c r="G183" s="3"/>
      <c r="H183" s="3"/>
      <c r="I183" s="4"/>
      <c r="J183" s="7"/>
      <c r="K183" s="1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1"/>
    </row>
    <row r="184" spans="1:22" ht="15.75" customHeight="1" x14ac:dyDescent="0.25">
      <c r="A184" s="1"/>
      <c r="B184" s="2"/>
      <c r="C184" s="2"/>
      <c r="D184" s="2"/>
      <c r="E184" s="2"/>
      <c r="F184" s="3"/>
      <c r="G184" s="3"/>
      <c r="H184" s="3"/>
      <c r="I184" s="4"/>
      <c r="J184" s="7"/>
      <c r="K184" s="1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1"/>
    </row>
    <row r="185" spans="1:22" ht="15.75" customHeight="1" x14ac:dyDescent="0.25">
      <c r="A185" s="1"/>
      <c r="B185" s="2"/>
      <c r="C185" s="2"/>
      <c r="D185" s="2"/>
      <c r="E185" s="2"/>
      <c r="F185" s="3"/>
      <c r="G185" s="3"/>
      <c r="H185" s="3"/>
      <c r="I185" s="4"/>
      <c r="J185" s="7"/>
      <c r="K185" s="1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1"/>
    </row>
    <row r="186" spans="1:22" ht="15.75" customHeight="1" x14ac:dyDescent="0.25">
      <c r="A186" s="1"/>
      <c r="B186" s="2"/>
      <c r="C186" s="2"/>
      <c r="D186" s="2"/>
      <c r="E186" s="2"/>
      <c r="F186" s="3"/>
      <c r="G186" s="3"/>
      <c r="H186" s="3"/>
      <c r="I186" s="4"/>
      <c r="J186" s="7"/>
      <c r="K186" s="1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1"/>
    </row>
    <row r="187" spans="1:22" ht="15.75" customHeight="1" x14ac:dyDescent="0.25">
      <c r="A187" s="1"/>
      <c r="B187" s="2"/>
      <c r="C187" s="2"/>
      <c r="D187" s="2"/>
      <c r="E187" s="2"/>
      <c r="F187" s="3"/>
      <c r="G187" s="3"/>
      <c r="H187" s="3"/>
      <c r="I187" s="4"/>
      <c r="J187" s="7"/>
      <c r="K187" s="1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1"/>
    </row>
    <row r="188" spans="1:22" ht="15.75" customHeight="1" x14ac:dyDescent="0.25">
      <c r="A188" s="1"/>
      <c r="B188" s="2"/>
      <c r="C188" s="2"/>
      <c r="D188" s="2"/>
      <c r="E188" s="2"/>
      <c r="F188" s="3"/>
      <c r="G188" s="3"/>
      <c r="H188" s="3"/>
      <c r="I188" s="4"/>
      <c r="J188" s="7"/>
      <c r="K188" s="1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1"/>
    </row>
    <row r="189" spans="1:22" ht="15.75" customHeight="1" x14ac:dyDescent="0.25">
      <c r="A189" s="1"/>
      <c r="B189" s="2"/>
      <c r="C189" s="2"/>
      <c r="D189" s="2"/>
      <c r="E189" s="2"/>
      <c r="F189" s="3"/>
      <c r="G189" s="3"/>
      <c r="H189" s="3"/>
      <c r="I189" s="4"/>
      <c r="J189" s="7"/>
      <c r="K189" s="1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1"/>
    </row>
    <row r="190" spans="1:22" ht="15.75" customHeight="1" x14ac:dyDescent="0.25">
      <c r="A190" s="1"/>
      <c r="B190" s="2"/>
      <c r="C190" s="2"/>
      <c r="D190" s="2"/>
      <c r="E190" s="2"/>
      <c r="F190" s="3"/>
      <c r="G190" s="3"/>
      <c r="H190" s="3"/>
      <c r="I190" s="4"/>
      <c r="J190" s="7"/>
      <c r="K190" s="1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1"/>
    </row>
    <row r="191" spans="1:22" ht="15.75" customHeight="1" x14ac:dyDescent="0.25">
      <c r="A191" s="1"/>
      <c r="B191" s="2"/>
      <c r="C191" s="2"/>
      <c r="D191" s="2"/>
      <c r="E191" s="2"/>
      <c r="F191" s="3"/>
      <c r="G191" s="3"/>
      <c r="H191" s="3"/>
      <c r="I191" s="4"/>
      <c r="J191" s="7"/>
      <c r="K191" s="1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1"/>
    </row>
    <row r="192" spans="1:22" ht="15.75" customHeight="1" x14ac:dyDescent="0.25">
      <c r="A192" s="1"/>
      <c r="B192" s="2"/>
      <c r="C192" s="2"/>
      <c r="D192" s="2"/>
      <c r="E192" s="2"/>
      <c r="F192" s="3"/>
      <c r="G192" s="3"/>
      <c r="H192" s="3"/>
      <c r="I192" s="4"/>
      <c r="J192" s="7"/>
      <c r="K192" s="1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1"/>
    </row>
    <row r="193" spans="1:22" ht="15.75" customHeight="1" x14ac:dyDescent="0.25">
      <c r="A193" s="1"/>
      <c r="B193" s="2"/>
      <c r="C193" s="2"/>
      <c r="D193" s="2"/>
      <c r="E193" s="2"/>
      <c r="F193" s="3"/>
      <c r="G193" s="3"/>
      <c r="H193" s="3"/>
      <c r="I193" s="4"/>
      <c r="J193" s="7"/>
      <c r="K193" s="1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1"/>
    </row>
    <row r="194" spans="1:22" ht="15.75" customHeight="1" x14ac:dyDescent="0.25">
      <c r="A194" s="1"/>
      <c r="B194" s="2"/>
      <c r="C194" s="2"/>
      <c r="D194" s="2"/>
      <c r="E194" s="2"/>
      <c r="F194" s="3"/>
      <c r="G194" s="3"/>
      <c r="H194" s="3"/>
      <c r="I194" s="4"/>
      <c r="J194" s="7"/>
      <c r="K194" s="1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1"/>
    </row>
    <row r="195" spans="1:22" ht="15.75" customHeight="1" x14ac:dyDescent="0.25">
      <c r="A195" s="1"/>
      <c r="B195" s="2"/>
      <c r="C195" s="2"/>
      <c r="D195" s="2"/>
      <c r="E195" s="2"/>
      <c r="F195" s="3"/>
      <c r="G195" s="3"/>
      <c r="H195" s="3"/>
      <c r="I195" s="4"/>
      <c r="J195" s="7"/>
      <c r="K195" s="1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1"/>
    </row>
    <row r="196" spans="1:22" ht="15.75" customHeight="1" x14ac:dyDescent="0.25">
      <c r="A196" s="1"/>
      <c r="B196" s="2"/>
      <c r="C196" s="2"/>
      <c r="D196" s="2"/>
      <c r="E196" s="2"/>
      <c r="F196" s="3"/>
      <c r="G196" s="3"/>
      <c r="H196" s="3"/>
      <c r="I196" s="4"/>
      <c r="J196" s="7"/>
      <c r="K196" s="1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1"/>
    </row>
    <row r="197" spans="1:22" ht="15.75" customHeight="1" x14ac:dyDescent="0.25">
      <c r="A197" s="1"/>
      <c r="B197" s="2"/>
      <c r="C197" s="2"/>
      <c r="D197" s="2"/>
      <c r="E197" s="2"/>
      <c r="F197" s="3"/>
      <c r="G197" s="3"/>
      <c r="H197" s="3"/>
      <c r="I197" s="4"/>
      <c r="J197" s="7"/>
      <c r="K197" s="1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1"/>
    </row>
    <row r="198" spans="1:22" ht="15.75" customHeight="1" x14ac:dyDescent="0.25">
      <c r="A198" s="1"/>
      <c r="B198" s="2"/>
      <c r="C198" s="2"/>
      <c r="D198" s="2"/>
      <c r="E198" s="2"/>
      <c r="F198" s="3"/>
      <c r="G198" s="3"/>
      <c r="H198" s="3"/>
      <c r="I198" s="4"/>
      <c r="J198" s="7"/>
      <c r="K198" s="1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1"/>
    </row>
    <row r="199" spans="1:22" ht="15.75" customHeight="1" x14ac:dyDescent="0.25">
      <c r="A199" s="1"/>
      <c r="B199" s="2"/>
      <c r="C199" s="2"/>
      <c r="D199" s="2"/>
      <c r="E199" s="2"/>
      <c r="F199" s="3"/>
      <c r="G199" s="3"/>
      <c r="H199" s="3"/>
      <c r="I199" s="4"/>
      <c r="J199" s="7"/>
      <c r="K199" s="1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1"/>
    </row>
    <row r="200" spans="1:22" ht="15.75" customHeight="1" x14ac:dyDescent="0.25">
      <c r="A200" s="1"/>
      <c r="B200" s="2"/>
      <c r="C200" s="2"/>
      <c r="D200" s="2"/>
      <c r="E200" s="2"/>
      <c r="F200" s="3"/>
      <c r="G200" s="3"/>
      <c r="H200" s="3"/>
      <c r="I200" s="4"/>
      <c r="J200" s="7"/>
      <c r="K200" s="1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1"/>
    </row>
    <row r="201" spans="1:22" ht="15.75" customHeight="1" x14ac:dyDescent="0.25">
      <c r="A201" s="1"/>
      <c r="B201" s="2"/>
      <c r="C201" s="2"/>
      <c r="D201" s="2"/>
      <c r="E201" s="2"/>
      <c r="F201" s="3"/>
      <c r="G201" s="3"/>
      <c r="H201" s="3"/>
      <c r="I201" s="4"/>
      <c r="J201" s="7"/>
      <c r="K201" s="1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1"/>
    </row>
    <row r="202" spans="1:22" ht="15.75" customHeight="1" x14ac:dyDescent="0.25">
      <c r="A202" s="1"/>
      <c r="B202" s="2"/>
      <c r="C202" s="2"/>
      <c r="D202" s="2"/>
      <c r="E202" s="2"/>
      <c r="F202" s="3"/>
      <c r="G202" s="3"/>
      <c r="H202" s="3"/>
      <c r="I202" s="4"/>
      <c r="J202" s="7"/>
      <c r="K202" s="1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1"/>
    </row>
    <row r="203" spans="1:22" ht="15.75" customHeight="1" x14ac:dyDescent="0.25">
      <c r="A203" s="1"/>
      <c r="B203" s="2"/>
      <c r="C203" s="2"/>
      <c r="D203" s="2"/>
      <c r="E203" s="2"/>
      <c r="F203" s="3"/>
      <c r="G203" s="3"/>
      <c r="H203" s="3"/>
      <c r="I203" s="4"/>
      <c r="J203" s="7"/>
      <c r="K203" s="1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1"/>
    </row>
    <row r="204" spans="1:22" ht="15.75" customHeight="1" x14ac:dyDescent="0.25">
      <c r="A204" s="1"/>
      <c r="B204" s="2"/>
      <c r="C204" s="2"/>
      <c r="D204" s="2"/>
      <c r="E204" s="2"/>
      <c r="F204" s="3"/>
      <c r="G204" s="3"/>
      <c r="H204" s="3"/>
      <c r="I204" s="4"/>
      <c r="J204" s="7"/>
      <c r="K204" s="1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1"/>
    </row>
    <row r="205" spans="1:22" ht="15.75" customHeight="1" x14ac:dyDescent="0.25">
      <c r="A205" s="1"/>
      <c r="B205" s="2"/>
      <c r="C205" s="2"/>
      <c r="D205" s="2"/>
      <c r="E205" s="2"/>
      <c r="F205" s="3"/>
      <c r="G205" s="3"/>
      <c r="H205" s="3"/>
      <c r="I205" s="4"/>
      <c r="J205" s="7"/>
      <c r="K205" s="1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1"/>
    </row>
    <row r="206" spans="1:22" ht="15.75" customHeight="1" x14ac:dyDescent="0.25">
      <c r="A206" s="1"/>
      <c r="B206" s="2"/>
      <c r="C206" s="2"/>
      <c r="D206" s="2"/>
      <c r="E206" s="2"/>
      <c r="F206" s="3"/>
      <c r="G206" s="3"/>
      <c r="H206" s="3"/>
      <c r="I206" s="4"/>
      <c r="J206" s="7"/>
      <c r="K206" s="1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1"/>
    </row>
    <row r="207" spans="1:22" ht="15.75" customHeight="1" x14ac:dyDescent="0.25">
      <c r="A207" s="1"/>
      <c r="B207" s="2"/>
      <c r="C207" s="2"/>
      <c r="D207" s="2"/>
      <c r="E207" s="2"/>
      <c r="F207" s="3"/>
      <c r="G207" s="3"/>
      <c r="H207" s="3"/>
      <c r="I207" s="4"/>
      <c r="J207" s="7"/>
      <c r="K207" s="1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1"/>
    </row>
    <row r="208" spans="1:22" ht="15.75" customHeight="1" x14ac:dyDescent="0.25">
      <c r="A208" s="1"/>
      <c r="B208" s="2"/>
      <c r="C208" s="2"/>
      <c r="D208" s="2"/>
      <c r="E208" s="2"/>
      <c r="F208" s="3"/>
      <c r="G208" s="3"/>
      <c r="H208" s="3"/>
      <c r="I208" s="4"/>
      <c r="J208" s="7"/>
      <c r="K208" s="1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1"/>
    </row>
    <row r="209" spans="1:22" ht="15.75" customHeight="1" x14ac:dyDescent="0.25">
      <c r="A209" s="1"/>
      <c r="B209" s="2"/>
      <c r="C209" s="2"/>
      <c r="D209" s="2"/>
      <c r="E209" s="2"/>
      <c r="F209" s="3"/>
      <c r="G209" s="3"/>
      <c r="H209" s="3"/>
      <c r="I209" s="4"/>
      <c r="J209" s="7"/>
      <c r="K209" s="1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1"/>
    </row>
    <row r="210" spans="1:22" ht="15.75" customHeight="1" x14ac:dyDescent="0.25">
      <c r="A210" s="1"/>
      <c r="B210" s="2"/>
      <c r="C210" s="2"/>
      <c r="D210" s="2"/>
      <c r="E210" s="2"/>
      <c r="F210" s="3"/>
      <c r="G210" s="3"/>
      <c r="H210" s="3"/>
      <c r="I210" s="4"/>
      <c r="J210" s="7"/>
      <c r="K210" s="1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1"/>
    </row>
    <row r="211" spans="1:22" ht="15.75" customHeight="1" x14ac:dyDescent="0.25">
      <c r="A211" s="1"/>
      <c r="B211" s="2"/>
      <c r="C211" s="2"/>
      <c r="D211" s="2"/>
      <c r="E211" s="2"/>
      <c r="F211" s="3"/>
      <c r="G211" s="3"/>
      <c r="H211" s="3"/>
      <c r="I211" s="4"/>
      <c r="J211" s="7"/>
      <c r="K211" s="1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1"/>
    </row>
    <row r="212" spans="1:22" ht="15.75" customHeight="1" x14ac:dyDescent="0.25">
      <c r="A212" s="1"/>
      <c r="B212" s="2"/>
      <c r="C212" s="2"/>
      <c r="D212" s="2"/>
      <c r="E212" s="2"/>
      <c r="F212" s="3"/>
      <c r="G212" s="3"/>
      <c r="H212" s="3"/>
      <c r="I212" s="4"/>
      <c r="J212" s="7"/>
      <c r="K212" s="1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1"/>
    </row>
    <row r="213" spans="1:22" ht="15.75" customHeight="1" x14ac:dyDescent="0.25">
      <c r="A213" s="1"/>
      <c r="B213" s="2"/>
      <c r="C213" s="2"/>
      <c r="D213" s="2"/>
      <c r="E213" s="2"/>
      <c r="F213" s="3"/>
      <c r="G213" s="3"/>
      <c r="H213" s="3"/>
      <c r="I213" s="4"/>
      <c r="J213" s="7"/>
      <c r="K213" s="1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1"/>
    </row>
    <row r="214" spans="1:22" ht="15.75" customHeight="1" x14ac:dyDescent="0.25">
      <c r="A214" s="1"/>
      <c r="B214" s="2"/>
      <c r="C214" s="2"/>
      <c r="D214" s="2"/>
      <c r="E214" s="2"/>
      <c r="F214" s="3"/>
      <c r="G214" s="3"/>
      <c r="H214" s="3"/>
      <c r="I214" s="4"/>
      <c r="J214" s="7"/>
      <c r="K214" s="1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1"/>
    </row>
    <row r="215" spans="1:22" ht="15.75" customHeight="1" x14ac:dyDescent="0.25">
      <c r="A215" s="1"/>
      <c r="B215" s="2"/>
      <c r="C215" s="2"/>
      <c r="D215" s="2"/>
      <c r="E215" s="2"/>
      <c r="F215" s="3"/>
      <c r="G215" s="3"/>
      <c r="H215" s="3"/>
      <c r="I215" s="4"/>
      <c r="J215" s="7"/>
      <c r="K215" s="1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1"/>
    </row>
    <row r="216" spans="1:22" ht="15.75" customHeight="1" x14ac:dyDescent="0.25">
      <c r="A216" s="1"/>
      <c r="B216" s="2"/>
      <c r="C216" s="2"/>
      <c r="D216" s="2"/>
      <c r="E216" s="2"/>
      <c r="F216" s="3"/>
      <c r="G216" s="3"/>
      <c r="H216" s="3"/>
      <c r="I216" s="4"/>
      <c r="J216" s="7"/>
      <c r="K216" s="1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1"/>
    </row>
    <row r="217" spans="1:22" ht="15.75" customHeight="1" x14ac:dyDescent="0.25">
      <c r="A217" s="1"/>
      <c r="B217" s="2"/>
      <c r="C217" s="2"/>
      <c r="D217" s="2"/>
      <c r="E217" s="2"/>
      <c r="F217" s="3"/>
      <c r="G217" s="3"/>
      <c r="H217" s="3"/>
      <c r="I217" s="4"/>
      <c r="J217" s="7"/>
      <c r="K217" s="1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1"/>
    </row>
    <row r="218" spans="1:22" ht="15.75" customHeight="1" x14ac:dyDescent="0.25">
      <c r="A218" s="1"/>
      <c r="B218" s="2"/>
      <c r="C218" s="2"/>
      <c r="D218" s="2"/>
      <c r="E218" s="2"/>
      <c r="F218" s="3"/>
      <c r="G218" s="3"/>
      <c r="H218" s="3"/>
      <c r="I218" s="4"/>
      <c r="J218" s="7"/>
      <c r="K218" s="1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1"/>
    </row>
    <row r="219" spans="1:22" ht="15.75" customHeight="1" x14ac:dyDescent="0.25">
      <c r="A219" s="1"/>
      <c r="B219" s="2"/>
      <c r="C219" s="2"/>
      <c r="D219" s="2"/>
      <c r="E219" s="2"/>
      <c r="F219" s="3"/>
      <c r="G219" s="3"/>
      <c r="H219" s="3"/>
      <c r="I219" s="4"/>
      <c r="J219" s="7"/>
      <c r="K219" s="1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1"/>
    </row>
    <row r="220" spans="1:22" ht="15.75" customHeight="1" x14ac:dyDescent="0.25">
      <c r="A220" s="1"/>
      <c r="B220" s="2"/>
      <c r="C220" s="2"/>
      <c r="D220" s="2"/>
      <c r="E220" s="2"/>
      <c r="F220" s="3"/>
      <c r="G220" s="3"/>
      <c r="H220" s="3"/>
      <c r="I220" s="4"/>
      <c r="J220" s="7"/>
      <c r="K220" s="1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1"/>
    </row>
    <row r="221" spans="1:22" ht="15.75" customHeight="1" x14ac:dyDescent="0.25">
      <c r="A221" s="1"/>
      <c r="B221" s="2"/>
      <c r="C221" s="2"/>
      <c r="D221" s="2"/>
      <c r="E221" s="2"/>
      <c r="F221" s="3"/>
      <c r="G221" s="3"/>
      <c r="H221" s="3"/>
      <c r="I221" s="4"/>
      <c r="J221" s="7"/>
      <c r="K221" s="1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1"/>
    </row>
    <row r="222" spans="1:22" ht="15.75" customHeight="1" x14ac:dyDescent="0.25">
      <c r="A222" s="1"/>
      <c r="B222" s="2"/>
      <c r="C222" s="2"/>
      <c r="D222" s="2"/>
      <c r="E222" s="2"/>
      <c r="F222" s="3"/>
      <c r="G222" s="3"/>
      <c r="H222" s="3"/>
      <c r="I222" s="4"/>
      <c r="J222" s="7"/>
      <c r="K222" s="1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1"/>
    </row>
    <row r="223" spans="1:22" ht="15.75" customHeight="1" x14ac:dyDescent="0.25">
      <c r="A223" s="1"/>
      <c r="B223" s="2"/>
      <c r="C223" s="2"/>
      <c r="D223" s="2"/>
      <c r="E223" s="2"/>
      <c r="F223" s="3"/>
      <c r="G223" s="3"/>
      <c r="H223" s="3"/>
      <c r="I223" s="4"/>
      <c r="J223" s="7"/>
      <c r="K223" s="1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1"/>
    </row>
    <row r="224" spans="1:22" ht="15.75" customHeight="1" x14ac:dyDescent="0.25">
      <c r="A224" s="1"/>
      <c r="B224" s="2"/>
      <c r="C224" s="2"/>
      <c r="D224" s="2"/>
      <c r="E224" s="2"/>
      <c r="F224" s="3"/>
      <c r="G224" s="3"/>
      <c r="H224" s="3"/>
      <c r="I224" s="4"/>
      <c r="J224" s="7"/>
      <c r="K224" s="1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1"/>
    </row>
    <row r="225" spans="1:22" ht="15.75" customHeight="1" x14ac:dyDescent="0.25">
      <c r="A225" s="1"/>
      <c r="B225" s="2"/>
      <c r="C225" s="2"/>
      <c r="D225" s="2"/>
      <c r="E225" s="2"/>
      <c r="F225" s="3"/>
      <c r="G225" s="3"/>
      <c r="H225" s="3"/>
      <c r="I225" s="4"/>
      <c r="J225" s="7"/>
      <c r="K225" s="1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1"/>
    </row>
    <row r="226" spans="1:22" ht="15.75" customHeight="1" x14ac:dyDescent="0.25">
      <c r="A226" s="1"/>
      <c r="B226" s="2"/>
      <c r="C226" s="2"/>
      <c r="D226" s="2"/>
      <c r="E226" s="2"/>
      <c r="F226" s="3"/>
      <c r="G226" s="3"/>
      <c r="H226" s="3"/>
      <c r="I226" s="4"/>
      <c r="J226" s="7"/>
      <c r="K226" s="1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1"/>
    </row>
    <row r="227" spans="1:22" ht="15.75" customHeight="1" x14ac:dyDescent="0.25">
      <c r="A227" s="1"/>
      <c r="B227" s="2"/>
      <c r="C227" s="2"/>
      <c r="D227" s="2"/>
      <c r="E227" s="2"/>
      <c r="F227" s="3"/>
      <c r="G227" s="3"/>
      <c r="H227" s="3"/>
      <c r="I227" s="4"/>
      <c r="J227" s="7"/>
      <c r="K227" s="1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1"/>
    </row>
    <row r="228" spans="1:22" ht="15.75" customHeight="1" x14ac:dyDescent="0.25">
      <c r="A228" s="1"/>
      <c r="B228" s="2"/>
      <c r="C228" s="2"/>
      <c r="D228" s="2"/>
      <c r="E228" s="2"/>
      <c r="F228" s="3"/>
      <c r="G228" s="3"/>
      <c r="H228" s="3"/>
      <c r="I228" s="4"/>
      <c r="J228" s="7"/>
      <c r="K228" s="1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1"/>
    </row>
    <row r="229" spans="1:22" ht="15.75" customHeight="1" x14ac:dyDescent="0.25">
      <c r="A229" s="1"/>
      <c r="B229" s="2"/>
      <c r="C229" s="2"/>
      <c r="D229" s="2"/>
      <c r="E229" s="2"/>
      <c r="F229" s="3"/>
      <c r="G229" s="3"/>
      <c r="H229" s="3"/>
      <c r="I229" s="4"/>
      <c r="J229" s="7"/>
      <c r="K229" s="1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1"/>
    </row>
    <row r="230" spans="1:22" ht="15.75" customHeight="1" x14ac:dyDescent="0.25">
      <c r="A230" s="1"/>
      <c r="B230" s="2"/>
      <c r="C230" s="2"/>
      <c r="D230" s="2"/>
      <c r="E230" s="2"/>
      <c r="F230" s="3"/>
      <c r="G230" s="3"/>
      <c r="H230" s="3"/>
      <c r="I230" s="4"/>
      <c r="J230" s="7"/>
      <c r="K230" s="1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1"/>
    </row>
    <row r="231" spans="1:22" ht="15.75" customHeight="1" x14ac:dyDescent="0.25">
      <c r="A231" s="1"/>
      <c r="B231" s="2"/>
      <c r="C231" s="2"/>
      <c r="D231" s="2"/>
      <c r="E231" s="2"/>
      <c r="F231" s="3"/>
      <c r="G231" s="3"/>
      <c r="H231" s="3"/>
      <c r="I231" s="4"/>
      <c r="J231" s="7"/>
      <c r="K231" s="1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1"/>
    </row>
    <row r="232" spans="1:22" ht="15.75" customHeight="1" x14ac:dyDescent="0.25">
      <c r="A232" s="1"/>
      <c r="B232" s="2"/>
      <c r="C232" s="2"/>
      <c r="D232" s="2"/>
      <c r="E232" s="2"/>
      <c r="F232" s="3"/>
      <c r="G232" s="3"/>
      <c r="H232" s="3"/>
      <c r="I232" s="4"/>
      <c r="J232" s="7"/>
      <c r="K232" s="1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1"/>
    </row>
    <row r="233" spans="1:22" ht="15.75" customHeight="1" x14ac:dyDescent="0.25">
      <c r="A233" s="1"/>
      <c r="B233" s="2"/>
      <c r="C233" s="2"/>
      <c r="D233" s="2"/>
      <c r="E233" s="2"/>
      <c r="F233" s="3"/>
      <c r="G233" s="3"/>
      <c r="H233" s="3"/>
      <c r="I233" s="4"/>
      <c r="J233" s="7"/>
      <c r="K233" s="1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1"/>
    </row>
    <row r="234" spans="1:22" ht="15.75" customHeight="1" x14ac:dyDescent="0.25">
      <c r="A234" s="1"/>
      <c r="B234" s="2"/>
      <c r="C234" s="2"/>
      <c r="D234" s="2"/>
      <c r="E234" s="2"/>
      <c r="F234" s="3"/>
      <c r="G234" s="3"/>
      <c r="H234" s="3"/>
      <c r="I234" s="4"/>
      <c r="J234" s="7"/>
      <c r="K234" s="1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1"/>
    </row>
    <row r="235" spans="1:22" ht="15.75" customHeight="1" x14ac:dyDescent="0.25">
      <c r="A235" s="1"/>
      <c r="B235" s="2"/>
      <c r="C235" s="2"/>
      <c r="D235" s="2"/>
      <c r="E235" s="2"/>
      <c r="F235" s="3"/>
      <c r="G235" s="3"/>
      <c r="H235" s="3"/>
      <c r="I235" s="4"/>
      <c r="J235" s="7"/>
      <c r="K235" s="1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1"/>
    </row>
    <row r="236" spans="1:22" ht="15.75" customHeight="1" x14ac:dyDescent="0.25">
      <c r="A236" s="1"/>
      <c r="B236" s="2"/>
      <c r="C236" s="2"/>
      <c r="D236" s="2"/>
      <c r="E236" s="2"/>
      <c r="F236" s="3"/>
      <c r="G236" s="3"/>
      <c r="H236" s="3"/>
      <c r="I236" s="4"/>
      <c r="J236" s="7"/>
      <c r="K236" s="1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1"/>
    </row>
    <row r="237" spans="1:22" ht="15.75" customHeight="1" x14ac:dyDescent="0.25">
      <c r="A237" s="1"/>
      <c r="B237" s="2"/>
      <c r="C237" s="2"/>
      <c r="D237" s="2"/>
      <c r="E237" s="2"/>
      <c r="F237" s="3"/>
      <c r="G237" s="3"/>
      <c r="H237" s="3"/>
      <c r="I237" s="4"/>
      <c r="J237" s="7"/>
      <c r="K237" s="1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1"/>
    </row>
    <row r="238" spans="1:22" ht="15.75" customHeight="1" x14ac:dyDescent="0.25">
      <c r="A238" s="1"/>
      <c r="B238" s="2"/>
      <c r="C238" s="2"/>
      <c r="D238" s="2"/>
      <c r="E238" s="2"/>
      <c r="F238" s="3"/>
      <c r="G238" s="3"/>
      <c r="H238" s="3"/>
      <c r="I238" s="4"/>
      <c r="J238" s="7"/>
      <c r="K238" s="1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1"/>
    </row>
    <row r="239" spans="1:22" ht="15.75" customHeight="1" x14ac:dyDescent="0.25">
      <c r="A239" s="1"/>
      <c r="B239" s="2"/>
      <c r="C239" s="2"/>
      <c r="D239" s="2"/>
      <c r="E239" s="2"/>
      <c r="F239" s="3"/>
      <c r="G239" s="3"/>
      <c r="H239" s="3"/>
      <c r="I239" s="4"/>
      <c r="J239" s="7"/>
      <c r="K239" s="1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1"/>
    </row>
    <row r="240" spans="1:22" ht="15.75" customHeight="1" x14ac:dyDescent="0.25">
      <c r="A240" s="1"/>
      <c r="B240" s="2"/>
      <c r="C240" s="2"/>
      <c r="D240" s="2"/>
      <c r="E240" s="2"/>
      <c r="F240" s="3"/>
      <c r="G240" s="3"/>
      <c r="H240" s="3"/>
      <c r="I240" s="4"/>
      <c r="J240" s="7"/>
      <c r="K240" s="1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1"/>
    </row>
    <row r="241" spans="1:22" ht="15.75" customHeight="1" x14ac:dyDescent="0.25">
      <c r="A241" s="1"/>
      <c r="B241" s="2"/>
      <c r="C241" s="2"/>
      <c r="D241" s="2"/>
      <c r="E241" s="2"/>
      <c r="F241" s="3"/>
      <c r="G241" s="3"/>
      <c r="H241" s="3"/>
      <c r="I241" s="4"/>
      <c r="J241" s="7"/>
      <c r="K241" s="1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1"/>
    </row>
    <row r="242" spans="1:22" ht="15.75" customHeight="1" x14ac:dyDescent="0.25">
      <c r="A242" s="1"/>
      <c r="B242" s="2"/>
      <c r="C242" s="2"/>
      <c r="D242" s="2"/>
      <c r="E242" s="2"/>
      <c r="F242" s="3"/>
      <c r="G242" s="3"/>
      <c r="H242" s="3"/>
      <c r="I242" s="4"/>
      <c r="J242" s="7"/>
      <c r="K242" s="1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1"/>
    </row>
    <row r="243" spans="1:22" ht="15.75" customHeight="1" x14ac:dyDescent="0.25">
      <c r="A243" s="1"/>
      <c r="B243" s="2"/>
      <c r="C243" s="2"/>
      <c r="D243" s="2"/>
      <c r="E243" s="2"/>
      <c r="F243" s="3"/>
      <c r="G243" s="3"/>
      <c r="H243" s="3"/>
      <c r="I243" s="4"/>
      <c r="J243" s="7"/>
      <c r="K243" s="1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1"/>
    </row>
    <row r="244" spans="1:22" ht="15.75" customHeight="1" x14ac:dyDescent="0.25">
      <c r="A244" s="1"/>
      <c r="B244" s="2"/>
      <c r="C244" s="2"/>
      <c r="D244" s="2"/>
      <c r="E244" s="2"/>
      <c r="F244" s="3"/>
      <c r="G244" s="3"/>
      <c r="H244" s="3"/>
      <c r="I244" s="4"/>
      <c r="J244" s="7"/>
      <c r="K244" s="1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1"/>
    </row>
    <row r="245" spans="1:22" ht="15.75" customHeight="1" x14ac:dyDescent="0.25">
      <c r="A245" s="1"/>
      <c r="B245" s="2"/>
      <c r="C245" s="2"/>
      <c r="D245" s="2"/>
      <c r="E245" s="2"/>
      <c r="F245" s="3"/>
      <c r="G245" s="3"/>
      <c r="H245" s="3"/>
      <c r="I245" s="4"/>
      <c r="J245" s="7"/>
      <c r="K245" s="1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1"/>
    </row>
    <row r="246" spans="1:22" ht="15.75" customHeight="1" x14ac:dyDescent="0.25">
      <c r="A246" s="1"/>
      <c r="B246" s="2"/>
      <c r="C246" s="2"/>
      <c r="D246" s="2"/>
      <c r="E246" s="2"/>
      <c r="F246" s="3"/>
      <c r="G246" s="3"/>
      <c r="H246" s="3"/>
      <c r="I246" s="4"/>
      <c r="J246" s="7"/>
      <c r="K246" s="1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1"/>
    </row>
    <row r="247" spans="1:22" ht="15.75" customHeight="1" x14ac:dyDescent="0.25">
      <c r="A247" s="1"/>
      <c r="B247" s="2"/>
      <c r="C247" s="2"/>
      <c r="D247" s="2"/>
      <c r="E247" s="2"/>
      <c r="F247" s="3"/>
      <c r="G247" s="3"/>
      <c r="H247" s="3"/>
      <c r="I247" s="4"/>
      <c r="J247" s="7"/>
      <c r="K247" s="1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1"/>
    </row>
    <row r="248" spans="1:22" ht="15.75" customHeight="1" x14ac:dyDescent="0.25">
      <c r="A248" s="1"/>
      <c r="B248" s="2"/>
      <c r="C248" s="2"/>
      <c r="D248" s="2"/>
      <c r="E248" s="2"/>
      <c r="F248" s="3"/>
      <c r="G248" s="3"/>
      <c r="H248" s="3"/>
      <c r="I248" s="4"/>
      <c r="J248" s="7"/>
      <c r="K248" s="1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1"/>
    </row>
    <row r="249" spans="1:22" ht="15.75" customHeight="1" x14ac:dyDescent="0.25">
      <c r="A249" s="1"/>
      <c r="B249" s="2"/>
      <c r="C249" s="2"/>
      <c r="D249" s="2"/>
      <c r="E249" s="2"/>
      <c r="F249" s="3"/>
      <c r="G249" s="3"/>
      <c r="H249" s="3"/>
      <c r="I249" s="4"/>
      <c r="J249" s="7"/>
      <c r="K249" s="1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1"/>
    </row>
    <row r="250" spans="1:22" ht="15.75" customHeight="1" x14ac:dyDescent="0.25">
      <c r="A250" s="1"/>
      <c r="B250" s="2"/>
      <c r="C250" s="2"/>
      <c r="D250" s="2"/>
      <c r="E250" s="2"/>
      <c r="F250" s="3"/>
      <c r="G250" s="3"/>
      <c r="H250" s="3"/>
      <c r="I250" s="4"/>
      <c r="J250" s="7"/>
      <c r="K250" s="1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1"/>
    </row>
    <row r="251" spans="1:22" ht="15.75" customHeight="1" x14ac:dyDescent="0.25">
      <c r="A251" s="1"/>
      <c r="B251" s="2"/>
      <c r="C251" s="2"/>
      <c r="D251" s="2"/>
      <c r="E251" s="2"/>
      <c r="F251" s="3"/>
      <c r="G251" s="3"/>
      <c r="H251" s="3"/>
      <c r="I251" s="4"/>
      <c r="J251" s="7"/>
      <c r="K251" s="1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1"/>
    </row>
    <row r="252" spans="1:22" ht="15.75" customHeight="1" x14ac:dyDescent="0.25">
      <c r="A252" s="1"/>
      <c r="B252" s="2"/>
      <c r="C252" s="2"/>
      <c r="D252" s="2"/>
      <c r="E252" s="2"/>
      <c r="F252" s="3"/>
      <c r="G252" s="3"/>
      <c r="H252" s="3"/>
      <c r="I252" s="4"/>
      <c r="J252" s="7"/>
      <c r="K252" s="1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1"/>
    </row>
    <row r="253" spans="1:22" ht="15.75" customHeight="1" x14ac:dyDescent="0.25">
      <c r="A253" s="1"/>
      <c r="B253" s="2"/>
      <c r="C253" s="2"/>
      <c r="D253" s="2"/>
      <c r="E253" s="2"/>
      <c r="F253" s="3"/>
      <c r="G253" s="3"/>
      <c r="H253" s="3"/>
      <c r="I253" s="4"/>
      <c r="J253" s="7"/>
      <c r="K253" s="1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1"/>
    </row>
    <row r="254" spans="1:22" ht="15.75" customHeight="1" x14ac:dyDescent="0.25">
      <c r="B254" s="2"/>
      <c r="C254" s="2"/>
      <c r="D254" s="2"/>
      <c r="E254" s="2"/>
      <c r="F254" s="3"/>
      <c r="G254" s="3"/>
      <c r="H254" s="3"/>
      <c r="I254" s="4"/>
      <c r="L254" s="49"/>
      <c r="M254" s="49"/>
      <c r="N254" s="49"/>
      <c r="O254" s="49"/>
      <c r="P254" s="49"/>
    </row>
    <row r="255" spans="1:22" ht="15.75" customHeight="1" x14ac:dyDescent="0.25"/>
    <row r="256" spans="1:22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7">
    <mergeCell ref="L6:P6"/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 r:id="rId1"/>
  <ignoredErrors>
    <ignoredError sqref="G10:G11" formula="1"/>
    <ignoredError sqref="D47:D48 B22:B23 B42:C42 B51 C27 B34:D38 B19:D21 D28:D31 B9:D12 B18:C18 B15:D16 D42:D4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CC00"/>
  </sheetPr>
  <dimension ref="A1:AK1008"/>
  <sheetViews>
    <sheetView zoomScale="89" zoomScaleNormal="89" workbookViewId="0">
      <selection activeCell="AK56" sqref="AK56"/>
    </sheetView>
  </sheetViews>
  <sheetFormatPr baseColWidth="10" defaultColWidth="14.42578125" defaultRowHeight="15" customHeight="1" x14ac:dyDescent="0.25"/>
  <cols>
    <col min="1" max="1" width="3.42578125" customWidth="1"/>
    <col min="2" max="2" width="4.28515625" customWidth="1"/>
    <col min="3" max="3" width="5.7109375" customWidth="1"/>
    <col min="4" max="4" width="4.7109375" customWidth="1"/>
    <col min="5" max="5" width="46.5703125" customWidth="1"/>
    <col min="6" max="6" width="15.140625" customWidth="1"/>
    <col min="7" max="7" width="14.7109375" customWidth="1"/>
    <col min="8" max="8" width="15.28515625" customWidth="1"/>
    <col min="9" max="9" width="15.42578125" hidden="1" customWidth="1"/>
    <col min="10" max="10" width="14.28515625" hidden="1" customWidth="1"/>
    <col min="11" max="11" width="13.28515625" hidden="1" customWidth="1"/>
    <col min="12" max="12" width="14.7109375" hidden="1" customWidth="1"/>
    <col min="13" max="13" width="13.42578125" hidden="1" customWidth="1"/>
    <col min="14" max="14" width="16.7109375" hidden="1" customWidth="1"/>
    <col min="15" max="15" width="14.7109375" hidden="1" customWidth="1"/>
    <col min="16" max="16" width="14.140625" hidden="1" customWidth="1"/>
    <col min="17" max="17" width="14.5703125" hidden="1" customWidth="1"/>
    <col min="18" max="18" width="15" hidden="1" customWidth="1"/>
    <col min="19" max="25" width="10.7109375" hidden="1" customWidth="1"/>
    <col min="26" max="26" width="10.7109375" style="264" hidden="1" customWidth="1"/>
    <col min="27" max="27" width="10.7109375" style="266" hidden="1" customWidth="1"/>
    <col min="28" max="33" width="10.7109375" style="275" hidden="1" customWidth="1"/>
    <col min="34" max="34" width="10.7109375" style="276" hidden="1" customWidth="1"/>
    <col min="35" max="35" width="11.140625" hidden="1" customWidth="1"/>
    <col min="36" max="37" width="11.42578125" customWidth="1"/>
  </cols>
  <sheetData>
    <row r="1" spans="1:37" x14ac:dyDescent="0.25">
      <c r="F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7" x14ac:dyDescent="0.25">
      <c r="B2" s="733"/>
      <c r="C2" s="732"/>
      <c r="D2" s="1"/>
      <c r="E2" s="731" t="s">
        <v>322</v>
      </c>
      <c r="F2" s="732"/>
      <c r="G2" s="732"/>
      <c r="H2" s="732"/>
      <c r="I2" s="732"/>
      <c r="J2" s="732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B3" s="733"/>
      <c r="C3" s="732"/>
      <c r="D3" s="1"/>
      <c r="E3" s="735" t="s">
        <v>85</v>
      </c>
      <c r="F3" s="732"/>
      <c r="G3" s="732"/>
      <c r="H3" s="732"/>
      <c r="I3" s="732"/>
      <c r="J3" s="732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x14ac:dyDescent="0.25">
      <c r="B4" s="1"/>
      <c r="C4" s="1"/>
      <c r="D4" s="1"/>
      <c r="E4" s="735" t="s">
        <v>0</v>
      </c>
      <c r="F4" s="732"/>
      <c r="G4" s="732"/>
      <c r="H4" s="732"/>
      <c r="I4" s="732"/>
      <c r="J4" s="73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 customHeight="1" x14ac:dyDescent="0.25">
      <c r="B5" s="1"/>
      <c r="C5" s="5"/>
      <c r="D5" s="5"/>
      <c r="E5" s="731" t="s">
        <v>130</v>
      </c>
      <c r="F5" s="732"/>
      <c r="G5" s="732"/>
      <c r="H5" s="732"/>
      <c r="I5" s="732"/>
      <c r="J5" s="732"/>
      <c r="K5" s="1"/>
      <c r="L5" s="25"/>
      <c r="M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439" customFormat="1" ht="15.75" customHeight="1" x14ac:dyDescent="0.25">
      <c r="B6" s="1"/>
      <c r="C6" s="5"/>
      <c r="D6" s="5"/>
      <c r="E6" s="438"/>
      <c r="J6" s="63"/>
      <c r="K6" s="1"/>
      <c r="L6" s="25"/>
      <c r="M6" s="1"/>
      <c r="N6" s="15"/>
      <c r="O6" s="1"/>
      <c r="P6" s="63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5.75" customHeight="1" thickBot="1" x14ac:dyDescent="0.3">
      <c r="A7" s="1"/>
      <c r="B7" s="1"/>
      <c r="C7" s="1"/>
      <c r="D7" s="1"/>
      <c r="E7" s="1"/>
      <c r="F7" s="18">
        <f>+F12-F36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60"/>
      <c r="AJ7" s="1"/>
      <c r="AK7" s="1"/>
    </row>
    <row r="8" spans="1:37" ht="30" customHeight="1" x14ac:dyDescent="0.25">
      <c r="A8" s="1"/>
      <c r="B8" s="756" t="s">
        <v>2</v>
      </c>
      <c r="C8" s="759" t="s">
        <v>86</v>
      </c>
      <c r="D8" s="762" t="s">
        <v>4</v>
      </c>
      <c r="E8" s="752" t="s">
        <v>87</v>
      </c>
      <c r="F8" s="755" t="s">
        <v>124</v>
      </c>
      <c r="G8" s="384" t="s">
        <v>374</v>
      </c>
      <c r="H8" s="384" t="s">
        <v>374</v>
      </c>
      <c r="I8" s="215"/>
      <c r="J8" s="215"/>
      <c r="K8" s="215"/>
      <c r="L8" s="331"/>
      <c r="M8" s="331"/>
      <c r="N8" s="330"/>
      <c r="O8" s="330"/>
      <c r="P8" s="330"/>
      <c r="Q8" s="330"/>
      <c r="R8" s="330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1"/>
      <c r="AK8" s="1"/>
    </row>
    <row r="9" spans="1:37" x14ac:dyDescent="0.25">
      <c r="A9" s="1"/>
      <c r="B9" s="757"/>
      <c r="C9" s="760"/>
      <c r="D9" s="760"/>
      <c r="E9" s="753"/>
      <c r="F9" s="753"/>
      <c r="G9" s="683" t="s">
        <v>381</v>
      </c>
      <c r="H9" s="682" t="s">
        <v>375</v>
      </c>
      <c r="I9" s="216"/>
      <c r="J9" s="216"/>
      <c r="K9" s="216"/>
      <c r="L9" s="331"/>
      <c r="M9" s="385"/>
      <c r="N9" s="331"/>
      <c r="O9" s="384"/>
      <c r="P9" s="384"/>
      <c r="Q9" s="384"/>
      <c r="R9" s="384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1"/>
      <c r="AK9" s="1"/>
    </row>
    <row r="10" spans="1:37" x14ac:dyDescent="0.25">
      <c r="B10" s="757"/>
      <c r="C10" s="760"/>
      <c r="D10" s="760"/>
      <c r="E10" s="753"/>
      <c r="F10" s="753"/>
      <c r="G10" s="683" t="s">
        <v>382</v>
      </c>
      <c r="H10" s="683" t="s">
        <v>376</v>
      </c>
      <c r="I10" s="381"/>
      <c r="J10" s="381"/>
      <c r="K10" s="381"/>
      <c r="L10" s="462"/>
      <c r="M10" s="430"/>
      <c r="N10" s="468"/>
      <c r="O10" s="470"/>
      <c r="P10" s="470"/>
      <c r="Q10" s="470"/>
      <c r="R10" s="470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"/>
      <c r="AK10" s="1"/>
    </row>
    <row r="11" spans="1:37" ht="15.75" customHeight="1" thickBot="1" x14ac:dyDescent="0.3">
      <c r="B11" s="758"/>
      <c r="C11" s="761"/>
      <c r="D11" s="761"/>
      <c r="E11" s="754"/>
      <c r="F11" s="754"/>
      <c r="G11" s="431" t="s">
        <v>383</v>
      </c>
      <c r="H11" s="431" t="s">
        <v>377</v>
      </c>
      <c r="I11" s="382"/>
      <c r="J11" s="406"/>
      <c r="K11" s="406"/>
      <c r="L11" s="463"/>
      <c r="M11" s="383"/>
      <c r="N11" s="469"/>
      <c r="O11" s="471"/>
      <c r="P11" s="469"/>
      <c r="Q11" s="471"/>
      <c r="R11" s="565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"/>
      <c r="AK11" s="1"/>
    </row>
    <row r="12" spans="1:37" x14ac:dyDescent="0.25">
      <c r="A12" s="1"/>
      <c r="B12" s="541"/>
      <c r="C12" s="542"/>
      <c r="D12" s="543"/>
      <c r="E12" s="625" t="s">
        <v>89</v>
      </c>
      <c r="F12" s="632">
        <f>+F15+F17+F19+F35+F33+F13</f>
        <v>-21805</v>
      </c>
      <c r="G12" s="289"/>
      <c r="H12" s="447"/>
      <c r="I12" s="193"/>
      <c r="J12" s="174"/>
      <c r="K12" s="557"/>
      <c r="L12" s="447"/>
      <c r="M12" s="563"/>
      <c r="N12" s="57"/>
      <c r="O12" s="146"/>
      <c r="P12" s="194"/>
      <c r="Q12" s="564"/>
      <c r="R12" s="563"/>
      <c r="S12" s="290"/>
      <c r="T12" s="195"/>
      <c r="U12" s="195"/>
      <c r="V12" s="195"/>
      <c r="W12" s="195"/>
      <c r="X12" s="195"/>
      <c r="Y12" s="195"/>
      <c r="Z12" s="195"/>
      <c r="AA12" s="195"/>
      <c r="AB12" s="292"/>
      <c r="AC12" s="300"/>
      <c r="AD12" s="300"/>
      <c r="AE12" s="300"/>
      <c r="AF12" s="300"/>
      <c r="AG12" s="300"/>
      <c r="AH12" s="300"/>
      <c r="AI12" s="290"/>
      <c r="AJ12" s="1"/>
      <c r="AK12" s="1"/>
    </row>
    <row r="13" spans="1:37" s="66" customFormat="1" hidden="1" x14ac:dyDescent="0.25">
      <c r="A13" s="7"/>
      <c r="B13" s="116" t="s">
        <v>23</v>
      </c>
      <c r="C13" s="59"/>
      <c r="D13" s="59"/>
      <c r="E13" s="626" t="s">
        <v>131</v>
      </c>
      <c r="F13" s="396">
        <f>+F14</f>
        <v>0</v>
      </c>
      <c r="G13" s="289"/>
      <c r="H13" s="93"/>
      <c r="I13" s="41"/>
      <c r="J13" s="53"/>
      <c r="K13" s="558"/>
      <c r="L13" s="93"/>
      <c r="M13" s="142"/>
      <c r="N13" s="562"/>
      <c r="O13" s="146"/>
      <c r="P13" s="146"/>
      <c r="Q13" s="100"/>
      <c r="R13" s="142"/>
      <c r="S13" s="291"/>
      <c r="T13" s="147"/>
      <c r="U13" s="147"/>
      <c r="V13" s="147"/>
      <c r="W13" s="147"/>
      <c r="X13" s="147"/>
      <c r="Y13" s="147"/>
      <c r="Z13" s="147"/>
      <c r="AA13" s="147"/>
      <c r="AB13" s="293"/>
      <c r="AC13" s="227"/>
      <c r="AD13" s="227"/>
      <c r="AE13" s="227"/>
      <c r="AF13" s="227"/>
      <c r="AG13" s="227"/>
      <c r="AH13" s="227"/>
      <c r="AI13" s="291"/>
      <c r="AJ13" s="7"/>
      <c r="AK13" s="7"/>
    </row>
    <row r="14" spans="1:37" hidden="1" x14ac:dyDescent="0.25">
      <c r="A14" s="1"/>
      <c r="B14" s="117"/>
      <c r="C14" s="52" t="s">
        <v>109</v>
      </c>
      <c r="D14" s="52"/>
      <c r="E14" s="620" t="s">
        <v>132</v>
      </c>
      <c r="F14" s="77">
        <f>SUM(G14:BD14)</f>
        <v>0</v>
      </c>
      <c r="G14" s="289"/>
      <c r="H14" s="93"/>
      <c r="I14" s="41"/>
      <c r="J14" s="53"/>
      <c r="K14" s="559"/>
      <c r="L14" s="94"/>
      <c r="M14" s="142"/>
      <c r="N14" s="547"/>
      <c r="O14" s="146"/>
      <c r="P14" s="146"/>
      <c r="Q14" s="560"/>
      <c r="R14" s="94"/>
      <c r="S14" s="291"/>
      <c r="T14" s="147"/>
      <c r="U14" s="147"/>
      <c r="V14" s="147"/>
      <c r="W14" s="147"/>
      <c r="X14" s="147"/>
      <c r="Y14" s="147"/>
      <c r="Z14" s="147"/>
      <c r="AA14" s="147"/>
      <c r="AB14" s="285"/>
      <c r="AC14" s="227"/>
      <c r="AD14" s="227"/>
      <c r="AE14" s="227"/>
      <c r="AF14" s="227"/>
      <c r="AG14" s="227"/>
      <c r="AH14" s="227"/>
      <c r="AI14" s="295"/>
      <c r="AJ14" s="1"/>
      <c r="AK14" s="1"/>
    </row>
    <row r="15" spans="1:37" s="66" customFormat="1" x14ac:dyDescent="0.25">
      <c r="B15" s="116" t="s">
        <v>29</v>
      </c>
      <c r="C15" s="59" t="s">
        <v>12</v>
      </c>
      <c r="D15" s="59" t="s">
        <v>13</v>
      </c>
      <c r="E15" s="47" t="s">
        <v>30</v>
      </c>
      <c r="F15" s="396">
        <f>+F16</f>
        <v>-26768</v>
      </c>
      <c r="G15" s="576">
        <v>-40000</v>
      </c>
      <c r="H15" s="487">
        <v>13232</v>
      </c>
      <c r="I15" s="263"/>
      <c r="J15" s="196"/>
      <c r="K15" s="558"/>
      <c r="L15" s="67"/>
      <c r="M15" s="129"/>
      <c r="N15" s="443"/>
      <c r="O15" s="53"/>
      <c r="P15" s="53"/>
      <c r="Q15" s="158"/>
      <c r="R15" s="473"/>
      <c r="S15" s="41"/>
      <c r="T15" s="53"/>
      <c r="U15" s="53"/>
      <c r="V15" s="53"/>
      <c r="W15" s="53"/>
      <c r="X15" s="53"/>
      <c r="Y15" s="53"/>
      <c r="Z15" s="53"/>
      <c r="AA15" s="213"/>
      <c r="AB15" s="287"/>
      <c r="AC15" s="253"/>
      <c r="AD15" s="253"/>
      <c r="AE15" s="253"/>
      <c r="AF15" s="253"/>
      <c r="AG15" s="253"/>
      <c r="AH15" s="253"/>
      <c r="AI15" s="289"/>
      <c r="AJ15" s="7"/>
      <c r="AK15" s="7"/>
    </row>
    <row r="16" spans="1:37" x14ac:dyDescent="0.25">
      <c r="B16" s="117"/>
      <c r="C16" s="52" t="s">
        <v>25</v>
      </c>
      <c r="D16" s="52" t="s">
        <v>13</v>
      </c>
      <c r="E16" s="48" t="s">
        <v>31</v>
      </c>
      <c r="F16" s="77">
        <f>SUM(G16:BD16)</f>
        <v>-26768</v>
      </c>
      <c r="G16" s="537">
        <v>-40000</v>
      </c>
      <c r="H16" s="487">
        <v>13232</v>
      </c>
      <c r="I16" s="254"/>
      <c r="J16" s="54"/>
      <c r="K16" s="559"/>
      <c r="L16" s="67"/>
      <c r="M16" s="448"/>
      <c r="N16" s="443"/>
      <c r="O16" s="54"/>
      <c r="P16" s="151"/>
      <c r="Q16" s="158"/>
      <c r="R16" s="473"/>
      <c r="S16" s="42"/>
      <c r="T16" s="54"/>
      <c r="U16" s="54"/>
      <c r="V16" s="54"/>
      <c r="W16" s="54"/>
      <c r="X16" s="54"/>
      <c r="Y16" s="54"/>
      <c r="Z16" s="54"/>
      <c r="AA16" s="214"/>
      <c r="AB16" s="286"/>
      <c r="AC16" s="77"/>
      <c r="AD16" s="250"/>
      <c r="AE16" s="250"/>
      <c r="AF16" s="250"/>
      <c r="AG16" s="77"/>
      <c r="AH16" s="77"/>
      <c r="AI16" s="296"/>
      <c r="AJ16" s="1"/>
      <c r="AK16" s="1"/>
    </row>
    <row r="17" spans="1:37" s="66" customFormat="1" hidden="1" x14ac:dyDescent="0.25">
      <c r="B17" s="116" t="s">
        <v>36</v>
      </c>
      <c r="C17" s="59" t="s">
        <v>12</v>
      </c>
      <c r="D17" s="59" t="s">
        <v>13</v>
      </c>
      <c r="E17" s="47" t="s">
        <v>98</v>
      </c>
      <c r="F17" s="396">
        <f>+F18</f>
        <v>0</v>
      </c>
      <c r="G17" s="289"/>
      <c r="H17" s="93"/>
      <c r="I17" s="41"/>
      <c r="J17" s="53"/>
      <c r="K17" s="100"/>
      <c r="L17" s="93"/>
      <c r="M17" s="129"/>
      <c r="N17" s="41"/>
      <c r="O17" s="151"/>
      <c r="P17" s="53"/>
      <c r="Q17" s="100"/>
      <c r="R17" s="93"/>
      <c r="S17" s="41"/>
      <c r="T17" s="53"/>
      <c r="U17" s="53"/>
      <c r="V17" s="53"/>
      <c r="W17" s="53"/>
      <c r="X17" s="53"/>
      <c r="Y17" s="53"/>
      <c r="Z17" s="53"/>
      <c r="AA17" s="213"/>
      <c r="AB17" s="287"/>
      <c r="AC17" s="253"/>
      <c r="AD17" s="253"/>
      <c r="AE17" s="253"/>
      <c r="AF17" s="253"/>
      <c r="AG17" s="253"/>
      <c r="AH17" s="253"/>
      <c r="AI17" s="289"/>
      <c r="AJ17" s="7"/>
      <c r="AK17" s="7"/>
    </row>
    <row r="18" spans="1:37" hidden="1" x14ac:dyDescent="0.25">
      <c r="B18" s="117"/>
      <c r="C18" s="52" t="s">
        <v>72</v>
      </c>
      <c r="D18" s="52" t="s">
        <v>13</v>
      </c>
      <c r="E18" s="48" t="s">
        <v>133</v>
      </c>
      <c r="F18" s="77">
        <f>SUM(G18:BD18)</f>
        <v>0</v>
      </c>
      <c r="G18" s="629"/>
      <c r="H18" s="94"/>
      <c r="I18" s="42"/>
      <c r="J18" s="54"/>
      <c r="K18" s="560"/>
      <c r="L18" s="94"/>
      <c r="M18" s="448"/>
      <c r="N18" s="42"/>
      <c r="O18" s="151"/>
      <c r="P18" s="54"/>
      <c r="Q18" s="560"/>
      <c r="R18" s="94"/>
      <c r="S18" s="42"/>
      <c r="T18" s="54"/>
      <c r="U18" s="54"/>
      <c r="V18" s="54"/>
      <c r="W18" s="54"/>
      <c r="X18" s="54"/>
      <c r="Y18" s="54"/>
      <c r="Z18" s="54"/>
      <c r="AA18" s="214"/>
      <c r="AB18" s="286"/>
      <c r="AC18" s="250"/>
      <c r="AD18" s="250"/>
      <c r="AE18" s="250"/>
      <c r="AF18" s="250"/>
      <c r="AG18" s="250"/>
      <c r="AH18" s="250"/>
      <c r="AI18" s="296"/>
      <c r="AJ18" s="1"/>
      <c r="AK18" s="1"/>
    </row>
    <row r="19" spans="1:37" s="66" customFormat="1" hidden="1" x14ac:dyDescent="0.25">
      <c r="B19" s="116" t="s">
        <v>134</v>
      </c>
      <c r="C19" s="59" t="s">
        <v>12</v>
      </c>
      <c r="D19" s="59" t="s">
        <v>13</v>
      </c>
      <c r="E19" s="47" t="s">
        <v>172</v>
      </c>
      <c r="F19" s="396">
        <f>+F20</f>
        <v>0</v>
      </c>
      <c r="G19" s="288"/>
      <c r="H19" s="93"/>
      <c r="I19" s="41"/>
      <c r="J19" s="53"/>
      <c r="K19" s="100"/>
      <c r="L19" s="93"/>
      <c r="M19" s="129"/>
      <c r="N19" s="41"/>
      <c r="O19" s="53"/>
      <c r="P19" s="53"/>
      <c r="Q19" s="100"/>
      <c r="R19" s="93"/>
      <c r="S19" s="41"/>
      <c r="T19" s="53"/>
      <c r="U19" s="53"/>
      <c r="V19" s="53"/>
      <c r="W19" s="53"/>
      <c r="X19" s="53"/>
      <c r="Y19" s="53"/>
      <c r="Z19" s="53"/>
      <c r="AA19" s="213"/>
      <c r="AB19" s="287"/>
      <c r="AC19" s="253"/>
      <c r="AD19" s="253"/>
      <c r="AE19" s="253"/>
      <c r="AF19" s="253"/>
      <c r="AG19" s="253"/>
      <c r="AH19" s="253"/>
      <c r="AI19" s="289"/>
      <c r="AJ19" s="7"/>
      <c r="AK19" s="7"/>
    </row>
    <row r="20" spans="1:37" hidden="1" x14ac:dyDescent="0.25">
      <c r="B20" s="117"/>
      <c r="C20" s="52" t="s">
        <v>80</v>
      </c>
      <c r="D20" s="52" t="s">
        <v>13</v>
      </c>
      <c r="E20" s="48" t="s">
        <v>93</v>
      </c>
      <c r="F20" s="77">
        <f>SUM(F21:F32)</f>
        <v>0</v>
      </c>
      <c r="G20" s="288"/>
      <c r="H20" s="94"/>
      <c r="I20" s="42"/>
      <c r="J20" s="54"/>
      <c r="K20" s="560"/>
      <c r="L20" s="94"/>
      <c r="M20" s="448"/>
      <c r="N20" s="42"/>
      <c r="O20" s="54"/>
      <c r="P20" s="54"/>
      <c r="Q20" s="158"/>
      <c r="R20" s="150"/>
      <c r="S20" s="42"/>
      <c r="T20" s="54"/>
      <c r="U20" s="54"/>
      <c r="V20" s="54"/>
      <c r="W20" s="54"/>
      <c r="X20" s="54"/>
      <c r="Y20" s="54"/>
      <c r="Z20" s="54"/>
      <c r="AA20" s="214"/>
      <c r="AB20" s="286"/>
      <c r="AC20" s="250"/>
      <c r="AD20" s="250"/>
      <c r="AE20" s="250"/>
      <c r="AF20" s="250"/>
      <c r="AG20" s="250"/>
      <c r="AH20" s="250"/>
      <c r="AI20" s="296"/>
      <c r="AJ20" s="1"/>
      <c r="AK20" s="1"/>
    </row>
    <row r="21" spans="1:37" s="309" customFormat="1" hidden="1" x14ac:dyDescent="0.25">
      <c r="B21" s="117"/>
      <c r="C21" s="52"/>
      <c r="D21" s="71" t="s">
        <v>305</v>
      </c>
      <c r="E21" s="188" t="s">
        <v>306</v>
      </c>
      <c r="F21" s="77">
        <f>SUM(G21:BE21)</f>
        <v>0</v>
      </c>
      <c r="G21" s="628"/>
      <c r="H21" s="94"/>
      <c r="I21" s="42"/>
      <c r="J21" s="54"/>
      <c r="K21" s="560"/>
      <c r="L21" s="94"/>
      <c r="M21" s="448"/>
      <c r="N21" s="42"/>
      <c r="O21" s="54"/>
      <c r="P21" s="54"/>
      <c r="Q21" s="158"/>
      <c r="R21" s="150"/>
      <c r="S21" s="42"/>
      <c r="T21" s="54"/>
      <c r="U21" s="54"/>
      <c r="V21" s="54"/>
      <c r="W21" s="54"/>
      <c r="X21" s="54"/>
      <c r="Y21" s="54"/>
      <c r="Z21" s="54"/>
      <c r="AA21" s="214"/>
      <c r="AB21" s="286"/>
      <c r="AC21" s="250"/>
      <c r="AD21" s="250"/>
      <c r="AE21" s="250"/>
      <c r="AF21" s="250"/>
      <c r="AG21" s="250"/>
      <c r="AH21" s="250"/>
      <c r="AI21" s="296"/>
      <c r="AJ21" s="1"/>
      <c r="AK21" s="1"/>
    </row>
    <row r="22" spans="1:37" s="275" customFormat="1" hidden="1" x14ac:dyDescent="0.25">
      <c r="B22" s="117"/>
      <c r="C22" s="52"/>
      <c r="D22" s="71" t="s">
        <v>267</v>
      </c>
      <c r="E22" s="103" t="s">
        <v>302</v>
      </c>
      <c r="F22" s="77">
        <f>SUM(G22:BE22)</f>
        <v>0</v>
      </c>
      <c r="G22" s="628"/>
      <c r="H22" s="94"/>
      <c r="I22" s="42"/>
      <c r="J22" s="54"/>
      <c r="K22" s="560"/>
      <c r="L22" s="94"/>
      <c r="M22" s="448"/>
      <c r="N22" s="42"/>
      <c r="O22" s="54"/>
      <c r="P22" s="54"/>
      <c r="Q22" s="158"/>
      <c r="R22" s="150"/>
      <c r="S22" s="42"/>
      <c r="T22" s="54"/>
      <c r="U22" s="54"/>
      <c r="V22" s="54"/>
      <c r="W22" s="54"/>
      <c r="X22" s="54"/>
      <c r="Y22" s="54"/>
      <c r="Z22" s="54"/>
      <c r="AA22" s="214"/>
      <c r="AB22" s="286"/>
      <c r="AC22" s="250"/>
      <c r="AD22" s="250"/>
      <c r="AE22" s="250"/>
      <c r="AF22" s="77"/>
      <c r="AG22" s="250"/>
      <c r="AH22" s="250"/>
      <c r="AI22" s="296"/>
      <c r="AJ22" s="1"/>
      <c r="AK22" s="1"/>
    </row>
    <row r="23" spans="1:37" s="264" customFormat="1" hidden="1" x14ac:dyDescent="0.25">
      <c r="B23" s="117"/>
      <c r="C23" s="52"/>
      <c r="D23" s="183" t="s">
        <v>68</v>
      </c>
      <c r="E23" s="103" t="s">
        <v>296</v>
      </c>
      <c r="F23" s="77">
        <f>SUM(G23:BE23)</f>
        <v>0</v>
      </c>
      <c r="G23" s="628"/>
      <c r="H23" s="94"/>
      <c r="I23" s="42"/>
      <c r="J23" s="54"/>
      <c r="K23" s="560"/>
      <c r="L23" s="94"/>
      <c r="M23" s="448"/>
      <c r="N23" s="42"/>
      <c r="O23" s="54"/>
      <c r="P23" s="54"/>
      <c r="Q23" s="158"/>
      <c r="R23" s="150"/>
      <c r="S23" s="42"/>
      <c r="T23" s="54"/>
      <c r="U23" s="54"/>
      <c r="V23" s="54"/>
      <c r="W23" s="54"/>
      <c r="X23" s="54"/>
      <c r="Y23" s="54"/>
      <c r="Z23" s="54"/>
      <c r="AA23" s="214"/>
      <c r="AB23" s="286"/>
      <c r="AC23" s="250"/>
      <c r="AD23" s="250"/>
      <c r="AE23" s="250"/>
      <c r="AF23" s="250"/>
      <c r="AG23" s="250"/>
      <c r="AH23" s="250"/>
      <c r="AI23" s="296"/>
      <c r="AJ23" s="1"/>
      <c r="AK23" s="1"/>
    </row>
    <row r="24" spans="1:37" hidden="1" x14ac:dyDescent="0.25">
      <c r="A24" s="1"/>
      <c r="B24" s="117"/>
      <c r="C24" s="52"/>
      <c r="D24" s="52" t="s">
        <v>52</v>
      </c>
      <c r="E24" s="103" t="s">
        <v>173</v>
      </c>
      <c r="F24" s="77">
        <f>SUM(G24:BE24)</f>
        <v>0</v>
      </c>
      <c r="G24" s="629"/>
      <c r="H24" s="94"/>
      <c r="I24" s="42"/>
      <c r="J24" s="54"/>
      <c r="K24" s="560"/>
      <c r="L24" s="94"/>
      <c r="M24" s="448"/>
      <c r="N24" s="42"/>
      <c r="O24" s="54"/>
      <c r="P24" s="54"/>
      <c r="Q24" s="560"/>
      <c r="R24" s="94"/>
      <c r="S24" s="42"/>
      <c r="T24" s="54"/>
      <c r="U24" s="54"/>
      <c r="V24" s="54"/>
      <c r="W24" s="54"/>
      <c r="X24" s="54"/>
      <c r="Y24" s="54"/>
      <c r="Z24" s="54"/>
      <c r="AA24" s="214"/>
      <c r="AB24" s="286"/>
      <c r="AC24" s="250"/>
      <c r="AD24" s="250"/>
      <c r="AE24" s="250"/>
      <c r="AF24" s="250"/>
      <c r="AG24" s="250"/>
      <c r="AH24" s="250"/>
      <c r="AI24" s="296"/>
      <c r="AJ24" s="1"/>
      <c r="AK24" s="1"/>
    </row>
    <row r="25" spans="1:37" ht="15.75" hidden="1" customHeight="1" x14ac:dyDescent="0.25">
      <c r="A25" s="1"/>
      <c r="B25" s="117"/>
      <c r="C25" s="52"/>
      <c r="D25" s="52" t="s">
        <v>139</v>
      </c>
      <c r="E25" s="48" t="s">
        <v>174</v>
      </c>
      <c r="F25" s="77">
        <f>SUM(G25:BE25)</f>
        <v>0</v>
      </c>
      <c r="G25" s="629"/>
      <c r="H25" s="94"/>
      <c r="I25" s="42"/>
      <c r="J25" s="54"/>
      <c r="K25" s="560"/>
      <c r="L25" s="94"/>
      <c r="M25" s="448"/>
      <c r="N25" s="42"/>
      <c r="O25" s="54"/>
      <c r="P25" s="54"/>
      <c r="Q25" s="560"/>
      <c r="R25" s="94"/>
      <c r="S25" s="42"/>
      <c r="T25" s="54"/>
      <c r="U25" s="54"/>
      <c r="V25" s="54"/>
      <c r="W25" s="54"/>
      <c r="X25" s="54"/>
      <c r="Y25" s="54"/>
      <c r="Z25" s="54"/>
      <c r="AA25" s="214"/>
      <c r="AB25" s="286"/>
      <c r="AC25" s="250"/>
      <c r="AD25" s="77"/>
      <c r="AE25" s="250"/>
      <c r="AF25" s="250"/>
      <c r="AG25" s="250"/>
      <c r="AH25" s="250"/>
      <c r="AI25" s="296"/>
      <c r="AJ25" s="1"/>
      <c r="AK25" s="1"/>
    </row>
    <row r="26" spans="1:37" s="185" customFormat="1" ht="15.75" hidden="1" customHeight="1" x14ac:dyDescent="0.25">
      <c r="A26" s="1"/>
      <c r="B26" s="117"/>
      <c r="C26" s="52"/>
      <c r="D26" s="43" t="s">
        <v>268</v>
      </c>
      <c r="E26" s="48" t="s">
        <v>294</v>
      </c>
      <c r="F26" s="77">
        <f>SUM(G26:BF26)</f>
        <v>0</v>
      </c>
      <c r="G26" s="629"/>
      <c r="H26" s="94"/>
      <c r="I26" s="42"/>
      <c r="J26" s="54"/>
      <c r="K26" s="560"/>
      <c r="L26" s="94"/>
      <c r="M26" s="448"/>
      <c r="N26" s="42"/>
      <c r="O26" s="54"/>
      <c r="P26" s="54"/>
      <c r="Q26" s="158"/>
      <c r="R26" s="94"/>
      <c r="S26" s="42"/>
      <c r="T26" s="54"/>
      <c r="U26" s="54"/>
      <c r="V26" s="54"/>
      <c r="W26" s="54"/>
      <c r="X26" s="54"/>
      <c r="Y26" s="54"/>
      <c r="Z26" s="54"/>
      <c r="AA26" s="214"/>
      <c r="AB26" s="286"/>
      <c r="AC26" s="250"/>
      <c r="AD26" s="250"/>
      <c r="AE26" s="250"/>
      <c r="AF26" s="250"/>
      <c r="AG26" s="250"/>
      <c r="AH26" s="250"/>
      <c r="AI26" s="296"/>
      <c r="AJ26" s="1"/>
      <c r="AK26" s="1"/>
    </row>
    <row r="27" spans="1:37" ht="15.75" hidden="1" customHeight="1" x14ac:dyDescent="0.25">
      <c r="A27" s="1" t="s">
        <v>108</v>
      </c>
      <c r="B27" s="117"/>
      <c r="C27" s="52"/>
      <c r="D27" s="52" t="s">
        <v>142</v>
      </c>
      <c r="E27" s="48" t="s">
        <v>176</v>
      </c>
      <c r="F27" s="77">
        <f t="shared" ref="F27:F32" si="0">SUM(G27:BE27)</f>
        <v>0</v>
      </c>
      <c r="G27" s="629"/>
      <c r="H27" s="94"/>
      <c r="I27" s="42"/>
      <c r="J27" s="54"/>
      <c r="K27" s="560"/>
      <c r="L27" s="94"/>
      <c r="M27" s="448"/>
      <c r="N27" s="42"/>
      <c r="O27" s="54"/>
      <c r="P27" s="54"/>
      <c r="Q27" s="560"/>
      <c r="R27" s="150"/>
      <c r="S27" s="42"/>
      <c r="T27" s="54"/>
      <c r="U27" s="54"/>
      <c r="V27" s="54"/>
      <c r="W27" s="54"/>
      <c r="X27" s="54"/>
      <c r="Y27" s="54"/>
      <c r="Z27" s="54"/>
      <c r="AA27" s="214"/>
      <c r="AB27" s="286"/>
      <c r="AC27" s="250"/>
      <c r="AD27" s="250"/>
      <c r="AE27" s="250"/>
      <c r="AF27" s="250"/>
      <c r="AG27" s="250"/>
      <c r="AH27" s="250"/>
      <c r="AI27" s="296"/>
      <c r="AJ27" s="1"/>
      <c r="AK27" s="1"/>
    </row>
    <row r="28" spans="1:37" ht="15.75" hidden="1" customHeight="1" x14ac:dyDescent="0.25">
      <c r="B28" s="117"/>
      <c r="C28" s="52"/>
      <c r="D28" s="43" t="s">
        <v>177</v>
      </c>
      <c r="E28" s="48" t="s">
        <v>95</v>
      </c>
      <c r="F28" s="77">
        <f t="shared" si="0"/>
        <v>0</v>
      </c>
      <c r="G28" s="629"/>
      <c r="H28" s="94"/>
      <c r="I28" s="42"/>
      <c r="J28" s="54"/>
      <c r="K28" s="560"/>
      <c r="L28" s="94"/>
      <c r="M28" s="448"/>
      <c r="N28" s="42"/>
      <c r="O28" s="54"/>
      <c r="P28" s="54"/>
      <c r="Q28" s="560"/>
      <c r="R28" s="94"/>
      <c r="S28" s="42"/>
      <c r="T28" s="54"/>
      <c r="U28" s="54"/>
      <c r="V28" s="54"/>
      <c r="W28" s="54"/>
      <c r="X28" s="54"/>
      <c r="Y28" s="54"/>
      <c r="Z28" s="54"/>
      <c r="AA28" s="214"/>
      <c r="AB28" s="286"/>
      <c r="AC28" s="250"/>
      <c r="AD28" s="250"/>
      <c r="AE28" s="250"/>
      <c r="AF28" s="250"/>
      <c r="AG28" s="250"/>
      <c r="AH28" s="250"/>
      <c r="AI28" s="296"/>
      <c r="AJ28" s="1"/>
      <c r="AK28" s="1"/>
    </row>
    <row r="29" spans="1:37" s="284" customFormat="1" ht="15.75" hidden="1" customHeight="1" x14ac:dyDescent="0.25">
      <c r="A29" s="278"/>
      <c r="B29" s="279"/>
      <c r="C29" s="280"/>
      <c r="D29" s="280" t="s">
        <v>143</v>
      </c>
      <c r="E29" s="627" t="s">
        <v>300</v>
      </c>
      <c r="F29" s="633">
        <f t="shared" si="0"/>
        <v>0</v>
      </c>
      <c r="G29" s="630"/>
      <c r="H29" s="281"/>
      <c r="I29" s="124"/>
      <c r="J29" s="282"/>
      <c r="K29" s="561"/>
      <c r="L29" s="281"/>
      <c r="M29" s="323"/>
      <c r="N29" s="124"/>
      <c r="O29" s="282"/>
      <c r="P29" s="282"/>
      <c r="Q29" s="561"/>
      <c r="R29" s="281"/>
      <c r="S29" s="124"/>
      <c r="T29" s="282"/>
      <c r="U29" s="282"/>
      <c r="V29" s="282"/>
      <c r="W29" s="282"/>
      <c r="X29" s="282"/>
      <c r="Y29" s="282"/>
      <c r="Z29" s="282"/>
      <c r="AA29" s="283"/>
      <c r="AB29" s="294"/>
      <c r="AC29" s="301"/>
      <c r="AD29" s="301"/>
      <c r="AE29" s="301"/>
      <c r="AF29" s="301"/>
      <c r="AG29" s="301"/>
      <c r="AH29" s="301"/>
      <c r="AI29" s="78"/>
      <c r="AJ29" s="278"/>
      <c r="AK29" s="278"/>
    </row>
    <row r="30" spans="1:37" s="284" customFormat="1" ht="15.75" hidden="1" customHeight="1" x14ac:dyDescent="0.25">
      <c r="A30" s="278"/>
      <c r="B30" s="279"/>
      <c r="C30" s="280"/>
      <c r="D30" s="280" t="s">
        <v>144</v>
      </c>
      <c r="E30" s="627" t="s">
        <v>301</v>
      </c>
      <c r="F30" s="633">
        <f t="shared" si="0"/>
        <v>0</v>
      </c>
      <c r="G30" s="630"/>
      <c r="H30" s="281"/>
      <c r="I30" s="124"/>
      <c r="J30" s="282"/>
      <c r="K30" s="561"/>
      <c r="L30" s="281"/>
      <c r="M30" s="323"/>
      <c r="N30" s="124"/>
      <c r="O30" s="282"/>
      <c r="P30" s="282"/>
      <c r="Q30" s="561"/>
      <c r="R30" s="281"/>
      <c r="S30" s="124"/>
      <c r="T30" s="282"/>
      <c r="U30" s="282"/>
      <c r="V30" s="282"/>
      <c r="W30" s="282"/>
      <c r="X30" s="282"/>
      <c r="Y30" s="282"/>
      <c r="Z30" s="282"/>
      <c r="AA30" s="283"/>
      <c r="AB30" s="294"/>
      <c r="AC30" s="301"/>
      <c r="AD30" s="301"/>
      <c r="AE30" s="301"/>
      <c r="AF30" s="301"/>
      <c r="AG30" s="301"/>
      <c r="AH30" s="301"/>
      <c r="AI30" s="78"/>
      <c r="AJ30" s="278"/>
      <c r="AK30" s="278"/>
    </row>
    <row r="31" spans="1:37" s="275" customFormat="1" ht="15.75" hidden="1" customHeight="1" x14ac:dyDescent="0.25">
      <c r="A31" s="1"/>
      <c r="B31" s="117"/>
      <c r="C31" s="52"/>
      <c r="D31" s="123" t="s">
        <v>299</v>
      </c>
      <c r="E31" s="103" t="s">
        <v>178</v>
      </c>
      <c r="F31" s="77">
        <f t="shared" si="0"/>
        <v>0</v>
      </c>
      <c r="G31" s="629"/>
      <c r="H31" s="94"/>
      <c r="I31" s="42"/>
      <c r="J31" s="54"/>
      <c r="K31" s="560"/>
      <c r="L31" s="94"/>
      <c r="M31" s="448"/>
      <c r="N31" s="42"/>
      <c r="O31" s="54"/>
      <c r="P31" s="54"/>
      <c r="Q31" s="560"/>
      <c r="R31" s="94"/>
      <c r="S31" s="42"/>
      <c r="T31" s="54"/>
      <c r="U31" s="54"/>
      <c r="V31" s="54"/>
      <c r="W31" s="54"/>
      <c r="X31" s="54"/>
      <c r="Y31" s="54"/>
      <c r="Z31" s="54"/>
      <c r="AA31" s="214"/>
      <c r="AB31" s="286"/>
      <c r="AC31" s="250"/>
      <c r="AD31" s="250"/>
      <c r="AE31" s="77"/>
      <c r="AF31" s="77"/>
      <c r="AG31" s="77"/>
      <c r="AH31" s="303"/>
      <c r="AI31" s="296"/>
      <c r="AJ31" s="1"/>
      <c r="AK31" s="1"/>
    </row>
    <row r="32" spans="1:37" s="88" customFormat="1" ht="15.75" hidden="1" customHeight="1" x14ac:dyDescent="0.25">
      <c r="A32" s="1"/>
      <c r="B32" s="117"/>
      <c r="C32" s="52"/>
      <c r="D32" s="123" t="s">
        <v>275</v>
      </c>
      <c r="E32" s="48" t="s">
        <v>276</v>
      </c>
      <c r="F32" s="77">
        <f t="shared" si="0"/>
        <v>0</v>
      </c>
      <c r="G32" s="288"/>
      <c r="H32" s="94"/>
      <c r="I32" s="42"/>
      <c r="J32" s="54"/>
      <c r="K32" s="560"/>
      <c r="L32" s="94"/>
      <c r="M32" s="448"/>
      <c r="N32" s="42"/>
      <c r="O32" s="54"/>
      <c r="P32" s="54"/>
      <c r="Q32" s="560"/>
      <c r="R32" s="94"/>
      <c r="S32" s="42"/>
      <c r="T32" s="54"/>
      <c r="U32" s="54"/>
      <c r="V32" s="54"/>
      <c r="W32" s="54"/>
      <c r="X32" s="54"/>
      <c r="Y32" s="54"/>
      <c r="Z32" s="54"/>
      <c r="AA32" s="214"/>
      <c r="AB32" s="286"/>
      <c r="AC32" s="250"/>
      <c r="AD32" s="250"/>
      <c r="AE32" s="250"/>
      <c r="AF32" s="250"/>
      <c r="AG32" s="250"/>
      <c r="AH32" s="150"/>
      <c r="AI32" s="296"/>
      <c r="AJ32" s="1"/>
      <c r="AK32" s="1"/>
    </row>
    <row r="33" spans="1:37" s="66" customFormat="1" ht="15.75" hidden="1" customHeight="1" x14ac:dyDescent="0.25">
      <c r="A33" s="7"/>
      <c r="B33" s="116" t="s">
        <v>145</v>
      </c>
      <c r="C33" s="59"/>
      <c r="D33" s="59"/>
      <c r="E33" s="47" t="s">
        <v>179</v>
      </c>
      <c r="F33" s="396">
        <f>+F34</f>
        <v>0</v>
      </c>
      <c r="G33" s="289"/>
      <c r="H33" s="93"/>
      <c r="I33" s="41"/>
      <c r="J33" s="53"/>
      <c r="K33" s="100"/>
      <c r="L33" s="93"/>
      <c r="M33" s="129"/>
      <c r="N33" s="41"/>
      <c r="O33" s="53"/>
      <c r="P33" s="53"/>
      <c r="Q33" s="100"/>
      <c r="R33" s="473"/>
      <c r="S33" s="41"/>
      <c r="T33" s="53"/>
      <c r="U33" s="53"/>
      <c r="V33" s="53"/>
      <c r="W33" s="53"/>
      <c r="X33" s="53"/>
      <c r="Y33" s="53"/>
      <c r="Z33" s="53"/>
      <c r="AA33" s="213"/>
      <c r="AB33" s="287"/>
      <c r="AC33" s="253"/>
      <c r="AD33" s="253"/>
      <c r="AE33" s="253"/>
      <c r="AF33" s="253"/>
      <c r="AG33" s="253"/>
      <c r="AH33" s="93"/>
      <c r="AI33" s="289"/>
      <c r="AJ33" s="7"/>
      <c r="AK33" s="7"/>
    </row>
    <row r="34" spans="1:37" ht="15.75" hidden="1" customHeight="1" x14ac:dyDescent="0.25">
      <c r="A34" s="1"/>
      <c r="B34" s="117"/>
      <c r="C34" s="52" t="s">
        <v>16</v>
      </c>
      <c r="D34" s="52"/>
      <c r="E34" s="48" t="s">
        <v>180</v>
      </c>
      <c r="F34" s="77">
        <f>SUM(G34:BE34)</f>
        <v>0</v>
      </c>
      <c r="G34" s="629"/>
      <c r="H34" s="94"/>
      <c r="I34" s="42"/>
      <c r="J34" s="54"/>
      <c r="K34" s="560"/>
      <c r="L34" s="94"/>
      <c r="M34" s="448"/>
      <c r="N34" s="42"/>
      <c r="O34" s="54"/>
      <c r="P34" s="54"/>
      <c r="Q34" s="560"/>
      <c r="R34" s="473"/>
      <c r="S34" s="42"/>
      <c r="T34" s="54"/>
      <c r="U34" s="54"/>
      <c r="V34" s="54"/>
      <c r="W34" s="54"/>
      <c r="X34" s="54"/>
      <c r="Y34" s="54"/>
      <c r="Z34" s="54"/>
      <c r="AA34" s="214"/>
      <c r="AB34" s="286"/>
      <c r="AC34" s="250"/>
      <c r="AD34" s="250"/>
      <c r="AE34" s="250"/>
      <c r="AF34" s="250"/>
      <c r="AG34" s="250"/>
      <c r="AH34" s="150"/>
      <c r="AI34" s="296"/>
      <c r="AJ34" s="1"/>
      <c r="AK34" s="1"/>
    </row>
    <row r="35" spans="1:37" s="66" customFormat="1" ht="15.75" customHeight="1" x14ac:dyDescent="0.25">
      <c r="B35" s="116" t="s">
        <v>37</v>
      </c>
      <c r="C35" s="59" t="s">
        <v>12</v>
      </c>
      <c r="D35" s="59" t="s">
        <v>13</v>
      </c>
      <c r="E35" s="47" t="s">
        <v>38</v>
      </c>
      <c r="F35" s="396">
        <f>SUM(G35:BF35)</f>
        <v>4963</v>
      </c>
      <c r="G35" s="289"/>
      <c r="H35" s="93">
        <v>4963</v>
      </c>
      <c r="I35" s="41"/>
      <c r="J35" s="53"/>
      <c r="K35" s="100"/>
      <c r="L35" s="93"/>
      <c r="M35" s="129"/>
      <c r="N35" s="41"/>
      <c r="O35" s="53"/>
      <c r="P35" s="53"/>
      <c r="Q35" s="100"/>
      <c r="R35" s="93"/>
      <c r="S35" s="41"/>
      <c r="T35" s="53"/>
      <c r="U35" s="53"/>
      <c r="V35" s="53"/>
      <c r="W35" s="53"/>
      <c r="X35" s="53"/>
      <c r="Y35" s="53"/>
      <c r="Z35" s="76"/>
      <c r="AA35" s="249"/>
      <c r="AB35" s="288"/>
      <c r="AC35" s="253"/>
      <c r="AD35" s="253"/>
      <c r="AE35" s="253"/>
      <c r="AF35" s="253"/>
      <c r="AG35" s="253"/>
      <c r="AH35" s="93"/>
      <c r="AI35" s="297"/>
      <c r="AJ35" s="7"/>
      <c r="AK35" s="7"/>
    </row>
    <row r="36" spans="1:37" ht="15.75" customHeight="1" x14ac:dyDescent="0.25">
      <c r="A36" s="1"/>
      <c r="B36" s="554"/>
      <c r="C36" s="555"/>
      <c r="D36" s="556"/>
      <c r="E36" s="625" t="s">
        <v>101</v>
      </c>
      <c r="F36" s="77">
        <f>+F37+F47+F56+F67+F69+F52+F45+F49</f>
        <v>-21805</v>
      </c>
      <c r="G36" s="629"/>
      <c r="H36" s="94"/>
      <c r="I36" s="42"/>
      <c r="J36" s="54"/>
      <c r="K36" s="560"/>
      <c r="L36" s="94"/>
      <c r="M36" s="448"/>
      <c r="N36" s="42"/>
      <c r="O36" s="54"/>
      <c r="P36" s="54"/>
      <c r="Q36" s="560"/>
      <c r="R36" s="94"/>
      <c r="S36" s="42"/>
      <c r="T36" s="54"/>
      <c r="U36" s="54"/>
      <c r="V36" s="54"/>
      <c r="W36" s="54"/>
      <c r="X36" s="54"/>
      <c r="Y36" s="54"/>
      <c r="Z36" s="54"/>
      <c r="AA36" s="214"/>
      <c r="AB36" s="286"/>
      <c r="AC36" s="250"/>
      <c r="AD36" s="250"/>
      <c r="AE36" s="250"/>
      <c r="AF36" s="250"/>
      <c r="AG36" s="250"/>
      <c r="AH36" s="150"/>
      <c r="AI36" s="296"/>
      <c r="AJ36" s="1"/>
      <c r="AK36" s="1"/>
    </row>
    <row r="37" spans="1:37" s="66" customFormat="1" ht="15.75" hidden="1" customHeight="1" x14ac:dyDescent="0.25">
      <c r="B37" s="116" t="s">
        <v>48</v>
      </c>
      <c r="C37" s="59" t="s">
        <v>12</v>
      </c>
      <c r="D37" s="59" t="s">
        <v>13</v>
      </c>
      <c r="E37" s="47" t="s">
        <v>14</v>
      </c>
      <c r="F37" s="396">
        <f>+F38+F42</f>
        <v>0</v>
      </c>
      <c r="G37" s="289"/>
      <c r="H37" s="93"/>
      <c r="I37" s="41"/>
      <c r="J37" s="54"/>
      <c r="K37" s="100"/>
      <c r="L37" s="93"/>
      <c r="M37" s="129"/>
      <c r="N37" s="443"/>
      <c r="O37" s="53"/>
      <c r="P37" s="53"/>
      <c r="Q37" s="100"/>
      <c r="R37" s="93"/>
      <c r="S37" s="41"/>
      <c r="T37" s="53"/>
      <c r="U37" s="53"/>
      <c r="V37" s="53"/>
      <c r="W37" s="53"/>
      <c r="X37" s="53"/>
      <c r="Y37" s="53"/>
      <c r="Z37" s="53"/>
      <c r="AA37" s="213"/>
      <c r="AB37" s="287"/>
      <c r="AC37" s="253"/>
      <c r="AD37" s="253"/>
      <c r="AE37" s="253"/>
      <c r="AF37" s="253"/>
      <c r="AG37" s="253"/>
      <c r="AH37" s="93"/>
      <c r="AI37" s="289"/>
      <c r="AJ37" s="7"/>
      <c r="AK37" s="7"/>
    </row>
    <row r="38" spans="1:37" ht="15.75" hidden="1" customHeight="1" x14ac:dyDescent="0.25">
      <c r="B38" s="117"/>
      <c r="C38" s="52" t="s">
        <v>80</v>
      </c>
      <c r="D38" s="52" t="s">
        <v>13</v>
      </c>
      <c r="E38" s="48" t="s">
        <v>148</v>
      </c>
      <c r="F38" s="77">
        <f>SUM(F39:F41)</f>
        <v>0</v>
      </c>
      <c r="G38" s="629"/>
      <c r="H38" s="94"/>
      <c r="I38" s="42"/>
      <c r="J38" s="54"/>
      <c r="K38" s="560"/>
      <c r="L38" s="94"/>
      <c r="M38" s="448"/>
      <c r="N38" s="42"/>
      <c r="O38" s="54"/>
      <c r="P38" s="54"/>
      <c r="Q38" s="560"/>
      <c r="R38" s="94"/>
      <c r="S38" s="42"/>
      <c r="T38" s="54"/>
      <c r="U38" s="54"/>
      <c r="V38" s="54"/>
      <c r="W38" s="54"/>
      <c r="X38" s="54"/>
      <c r="Y38" s="54"/>
      <c r="Z38" s="54"/>
      <c r="AA38" s="214"/>
      <c r="AB38" s="286"/>
      <c r="AC38" s="250"/>
      <c r="AD38" s="250"/>
      <c r="AE38" s="250"/>
      <c r="AF38" s="250"/>
      <c r="AG38" s="250"/>
      <c r="AH38" s="150"/>
      <c r="AI38" s="296"/>
      <c r="AJ38" s="1"/>
      <c r="AK38" s="1"/>
    </row>
    <row r="39" spans="1:37" ht="15.75" hidden="1" customHeight="1" x14ac:dyDescent="0.25">
      <c r="A39" s="1"/>
      <c r="B39" s="117"/>
      <c r="C39" s="52"/>
      <c r="D39" s="52" t="s">
        <v>149</v>
      </c>
      <c r="E39" s="48" t="s">
        <v>150</v>
      </c>
      <c r="F39" s="77">
        <f>SUM(G39:BE39)</f>
        <v>0</v>
      </c>
      <c r="G39" s="629"/>
      <c r="H39" s="94"/>
      <c r="I39" s="42"/>
      <c r="J39" s="54"/>
      <c r="K39" s="560"/>
      <c r="L39" s="94"/>
      <c r="M39" s="448"/>
      <c r="N39" s="42"/>
      <c r="O39" s="54"/>
      <c r="P39" s="54"/>
      <c r="Q39" s="560"/>
      <c r="R39" s="94"/>
      <c r="S39" s="42"/>
      <c r="T39" s="54"/>
      <c r="U39" s="54"/>
      <c r="V39" s="54"/>
      <c r="W39" s="54"/>
      <c r="X39" s="54"/>
      <c r="Y39" s="54"/>
      <c r="Z39" s="54"/>
      <c r="AA39" s="214"/>
      <c r="AB39" s="286"/>
      <c r="AC39" s="250"/>
      <c r="AD39" s="250"/>
      <c r="AE39" s="250"/>
      <c r="AF39" s="250"/>
      <c r="AG39" s="250"/>
      <c r="AH39" s="150"/>
      <c r="AI39" s="296"/>
      <c r="AJ39" s="1"/>
      <c r="AK39" s="1"/>
    </row>
    <row r="40" spans="1:37" ht="15.75" hidden="1" customHeight="1" x14ac:dyDescent="0.25">
      <c r="B40" s="117"/>
      <c r="C40" s="52"/>
      <c r="D40" s="52" t="s">
        <v>17</v>
      </c>
      <c r="E40" s="48" t="s">
        <v>181</v>
      </c>
      <c r="F40" s="77">
        <f>SUM(G40:BE40)</f>
        <v>0</v>
      </c>
      <c r="G40" s="629"/>
      <c r="H40" s="94"/>
      <c r="I40" s="42"/>
      <c r="J40" s="54"/>
      <c r="K40" s="560"/>
      <c r="L40" s="94"/>
      <c r="M40" s="448"/>
      <c r="N40" s="42"/>
      <c r="O40" s="54"/>
      <c r="P40" s="54"/>
      <c r="Q40" s="560"/>
      <c r="R40" s="94"/>
      <c r="S40" s="42"/>
      <c r="T40" s="54"/>
      <c r="U40" s="54"/>
      <c r="V40" s="54"/>
      <c r="W40" s="54"/>
      <c r="X40" s="54"/>
      <c r="Y40" s="54"/>
      <c r="Z40" s="54"/>
      <c r="AA40" s="214"/>
      <c r="AB40" s="286"/>
      <c r="AC40" s="250"/>
      <c r="AD40" s="250"/>
      <c r="AE40" s="250"/>
      <c r="AF40" s="250"/>
      <c r="AG40" s="250"/>
      <c r="AH40" s="150"/>
      <c r="AI40" s="296"/>
      <c r="AJ40" s="1"/>
      <c r="AK40" s="1"/>
    </row>
    <row r="41" spans="1:37" ht="15.75" hidden="1" customHeight="1" x14ac:dyDescent="0.25">
      <c r="A41" s="1"/>
      <c r="B41" s="117"/>
      <c r="C41" s="52"/>
      <c r="D41" s="52" t="s">
        <v>67</v>
      </c>
      <c r="E41" s="48" t="s">
        <v>182</v>
      </c>
      <c r="F41" s="77">
        <f>SUM(G41:BE41)</f>
        <v>0</v>
      </c>
      <c r="G41" s="629"/>
      <c r="H41" s="94"/>
      <c r="I41" s="42"/>
      <c r="J41" s="54"/>
      <c r="K41" s="560"/>
      <c r="L41" s="94"/>
      <c r="M41" s="448"/>
      <c r="N41" s="42"/>
      <c r="O41" s="54"/>
      <c r="P41" s="54"/>
      <c r="Q41" s="560"/>
      <c r="R41" s="94"/>
      <c r="S41" s="42"/>
      <c r="T41" s="54"/>
      <c r="U41" s="54"/>
      <c r="V41" s="54"/>
      <c r="W41" s="54"/>
      <c r="X41" s="54"/>
      <c r="Y41" s="54"/>
      <c r="Z41" s="54"/>
      <c r="AA41" s="214"/>
      <c r="AB41" s="286"/>
      <c r="AC41" s="250"/>
      <c r="AD41" s="250"/>
      <c r="AE41" s="250"/>
      <c r="AF41" s="250"/>
      <c r="AG41" s="250"/>
      <c r="AH41" s="150"/>
      <c r="AI41" s="296"/>
      <c r="AJ41" s="1"/>
      <c r="AK41" s="1"/>
    </row>
    <row r="42" spans="1:37" ht="15.75" hidden="1" customHeight="1" x14ac:dyDescent="0.25">
      <c r="B42" s="117"/>
      <c r="C42" s="52" t="s">
        <v>32</v>
      </c>
      <c r="D42" s="52" t="s">
        <v>13</v>
      </c>
      <c r="E42" s="48" t="s">
        <v>54</v>
      </c>
      <c r="F42" s="77">
        <f>+F44+F43</f>
        <v>0</v>
      </c>
      <c r="G42" s="629"/>
      <c r="H42" s="94"/>
      <c r="I42" s="42"/>
      <c r="J42" s="54"/>
      <c r="K42" s="560"/>
      <c r="L42" s="94"/>
      <c r="M42" s="448"/>
      <c r="N42" s="443"/>
      <c r="O42" s="54"/>
      <c r="P42" s="54"/>
      <c r="Q42" s="560"/>
      <c r="R42" s="94"/>
      <c r="S42" s="42"/>
      <c r="T42" s="54"/>
      <c r="U42" s="214"/>
      <c r="V42" s="54"/>
      <c r="W42" s="54"/>
      <c r="X42" s="54"/>
      <c r="Y42" s="54"/>
      <c r="Z42" s="54"/>
      <c r="AA42" s="214"/>
      <c r="AB42" s="286"/>
      <c r="AC42" s="250"/>
      <c r="AD42" s="250"/>
      <c r="AE42" s="250"/>
      <c r="AF42" s="250"/>
      <c r="AG42" s="250"/>
      <c r="AH42" s="150"/>
      <c r="AI42" s="296"/>
      <c r="AJ42" s="1"/>
      <c r="AK42" s="1"/>
    </row>
    <row r="43" spans="1:37" s="88" customFormat="1" ht="15.75" hidden="1" customHeight="1" x14ac:dyDescent="0.25">
      <c r="B43" s="117"/>
      <c r="C43" s="52"/>
      <c r="D43" s="71" t="s">
        <v>284</v>
      </c>
      <c r="E43" s="48" t="s">
        <v>153</v>
      </c>
      <c r="F43" s="77">
        <f>SUM(G43:BE43)</f>
        <v>0</v>
      </c>
      <c r="G43" s="629"/>
      <c r="H43" s="94"/>
      <c r="I43" s="42"/>
      <c r="J43" s="54"/>
      <c r="K43" s="560"/>
      <c r="L43" s="94"/>
      <c r="M43" s="448"/>
      <c r="N43" s="42"/>
      <c r="O43" s="54"/>
      <c r="P43" s="54"/>
      <c r="Q43" s="560"/>
      <c r="R43" s="94"/>
      <c r="S43" s="42"/>
      <c r="T43" s="54"/>
      <c r="U43" s="214"/>
      <c r="V43" s="54"/>
      <c r="W43" s="54"/>
      <c r="X43" s="54"/>
      <c r="Y43" s="54"/>
      <c r="Z43" s="54"/>
      <c r="AA43" s="214"/>
      <c r="AB43" s="286"/>
      <c r="AC43" s="250"/>
      <c r="AD43" s="250"/>
      <c r="AE43" s="250"/>
      <c r="AF43" s="250"/>
      <c r="AG43" s="250"/>
      <c r="AH43" s="150"/>
      <c r="AI43" s="296"/>
      <c r="AJ43" s="1"/>
      <c r="AK43" s="1"/>
    </row>
    <row r="44" spans="1:37" ht="15.75" hidden="1" customHeight="1" x14ac:dyDescent="0.25">
      <c r="B44" s="117"/>
      <c r="C44" s="52"/>
      <c r="D44" s="52" t="s">
        <v>154</v>
      </c>
      <c r="E44" s="48" t="s">
        <v>155</v>
      </c>
      <c r="F44" s="77">
        <f>SUM(G44:BE44)</f>
        <v>0</v>
      </c>
      <c r="G44" s="629"/>
      <c r="H44" s="94"/>
      <c r="I44" s="42"/>
      <c r="J44" s="54"/>
      <c r="K44" s="560"/>
      <c r="L44" s="94"/>
      <c r="M44" s="448"/>
      <c r="N44" s="443"/>
      <c r="O44" s="54"/>
      <c r="P44" s="54"/>
      <c r="Q44" s="560"/>
      <c r="R44" s="94"/>
      <c r="S44" s="42"/>
      <c r="T44" s="54"/>
      <c r="U44" s="214"/>
      <c r="V44" s="54"/>
      <c r="W44" s="54"/>
      <c r="X44" s="54"/>
      <c r="Y44" s="54"/>
      <c r="Z44" s="54"/>
      <c r="AA44" s="214"/>
      <c r="AB44" s="286"/>
      <c r="AC44" s="250"/>
      <c r="AD44" s="250"/>
      <c r="AE44" s="250"/>
      <c r="AF44" s="250"/>
      <c r="AG44" s="250"/>
      <c r="AH44" s="150"/>
      <c r="AI44" s="296"/>
      <c r="AJ44" s="1"/>
      <c r="AK44" s="1"/>
    </row>
    <row r="45" spans="1:37" s="66" customFormat="1" ht="15.75" hidden="1" customHeight="1" x14ac:dyDescent="0.25">
      <c r="A45" s="7"/>
      <c r="B45" s="116" t="s">
        <v>156</v>
      </c>
      <c r="C45" s="59" t="s">
        <v>12</v>
      </c>
      <c r="D45" s="59" t="s">
        <v>13</v>
      </c>
      <c r="E45" s="47" t="s">
        <v>157</v>
      </c>
      <c r="F45" s="396">
        <f>+F46</f>
        <v>0</v>
      </c>
      <c r="G45" s="289"/>
      <c r="H45" s="93"/>
      <c r="I45" s="41"/>
      <c r="J45" s="53"/>
      <c r="K45" s="100"/>
      <c r="L45" s="93"/>
      <c r="M45" s="93"/>
      <c r="N45" s="562"/>
      <c r="O45" s="151"/>
      <c r="P45" s="53"/>
      <c r="Q45" s="100"/>
      <c r="R45" s="93"/>
      <c r="S45" s="41"/>
      <c r="T45" s="53"/>
      <c r="U45" s="213"/>
      <c r="V45" s="53"/>
      <c r="W45" s="53"/>
      <c r="X45" s="53"/>
      <c r="Y45" s="53"/>
      <c r="Z45" s="53"/>
      <c r="AA45" s="213"/>
      <c r="AB45" s="287"/>
      <c r="AC45" s="253"/>
      <c r="AD45" s="253"/>
      <c r="AE45" s="253"/>
      <c r="AF45" s="253"/>
      <c r="AG45" s="253"/>
      <c r="AH45" s="93"/>
      <c r="AI45" s="289"/>
      <c r="AJ45" s="7"/>
      <c r="AK45" s="7"/>
    </row>
    <row r="46" spans="1:37" ht="15.75" hidden="1" customHeight="1" x14ac:dyDescent="0.25">
      <c r="A46" s="1"/>
      <c r="B46" s="117"/>
      <c r="C46" s="52" t="s">
        <v>109</v>
      </c>
      <c r="D46" s="52"/>
      <c r="E46" s="48" t="s">
        <v>158</v>
      </c>
      <c r="F46" s="77">
        <f>SUM(G46:BE46)</f>
        <v>0</v>
      </c>
      <c r="G46" s="629"/>
      <c r="H46" s="94"/>
      <c r="I46" s="42"/>
      <c r="J46" s="54"/>
      <c r="K46" s="560"/>
      <c r="L46" s="94"/>
      <c r="M46" s="94"/>
      <c r="N46" s="547"/>
      <c r="O46" s="151"/>
      <c r="P46" s="54"/>
      <c r="Q46" s="560"/>
      <c r="R46" s="94"/>
      <c r="S46" s="42"/>
      <c r="T46" s="54"/>
      <c r="U46" s="54"/>
      <c r="V46" s="54"/>
      <c r="W46" s="54"/>
      <c r="X46" s="54"/>
      <c r="Y46" s="54"/>
      <c r="Z46" s="54"/>
      <c r="AA46" s="214"/>
      <c r="AB46" s="286"/>
      <c r="AC46" s="250"/>
      <c r="AD46" s="250"/>
      <c r="AE46" s="250"/>
      <c r="AF46" s="250"/>
      <c r="AG46" s="250"/>
      <c r="AH46" s="150"/>
      <c r="AI46" s="296"/>
      <c r="AJ46" s="1"/>
      <c r="AK46" s="1"/>
    </row>
    <row r="47" spans="1:37" s="66" customFormat="1" ht="15.75" hidden="1" customHeight="1" x14ac:dyDescent="0.25">
      <c r="B47" s="116" t="s">
        <v>183</v>
      </c>
      <c r="C47" s="59" t="s">
        <v>12</v>
      </c>
      <c r="D47" s="59" t="s">
        <v>13</v>
      </c>
      <c r="E47" s="47" t="s">
        <v>184</v>
      </c>
      <c r="F47" s="396">
        <f>+F48</f>
        <v>0</v>
      </c>
      <c r="G47" s="289"/>
      <c r="H47" s="93"/>
      <c r="I47" s="41"/>
      <c r="J47" s="53"/>
      <c r="K47" s="100"/>
      <c r="L47" s="93"/>
      <c r="M47" s="93"/>
      <c r="N47" s="41"/>
      <c r="O47" s="53"/>
      <c r="P47" s="53"/>
      <c r="Q47" s="100"/>
      <c r="R47" s="93"/>
      <c r="S47" s="41"/>
      <c r="T47" s="53"/>
      <c r="U47" s="53"/>
      <c r="V47" s="53"/>
      <c r="W47" s="53"/>
      <c r="X47" s="53"/>
      <c r="Y47" s="53"/>
      <c r="Z47" s="53"/>
      <c r="AA47" s="213"/>
      <c r="AB47" s="287"/>
      <c r="AC47" s="253"/>
      <c r="AD47" s="253"/>
      <c r="AE47" s="253"/>
      <c r="AF47" s="253"/>
      <c r="AG47" s="253"/>
      <c r="AH47" s="93"/>
      <c r="AI47" s="289"/>
      <c r="AJ47" s="7"/>
      <c r="AK47" s="7"/>
    </row>
    <row r="48" spans="1:37" s="190" customFormat="1" ht="15.75" hidden="1" customHeight="1" x14ac:dyDescent="0.25">
      <c r="B48" s="117"/>
      <c r="C48" s="71" t="s">
        <v>49</v>
      </c>
      <c r="D48" s="52"/>
      <c r="E48" s="103" t="s">
        <v>185</v>
      </c>
      <c r="F48" s="77">
        <f>+U48</f>
        <v>0</v>
      </c>
      <c r="G48" s="629"/>
      <c r="H48" s="94"/>
      <c r="I48" s="42"/>
      <c r="J48" s="54"/>
      <c r="K48" s="560"/>
      <c r="L48" s="94"/>
      <c r="M48" s="94"/>
      <c r="N48" s="42"/>
      <c r="O48" s="54"/>
      <c r="P48" s="54"/>
      <c r="Q48" s="560"/>
      <c r="R48" s="94"/>
      <c r="S48" s="42"/>
      <c r="T48" s="54"/>
      <c r="U48" s="54"/>
      <c r="V48" s="54"/>
      <c r="W48" s="54"/>
      <c r="X48" s="54"/>
      <c r="Y48" s="54"/>
      <c r="Z48" s="54"/>
      <c r="AA48" s="214"/>
      <c r="AB48" s="286"/>
      <c r="AC48" s="250"/>
      <c r="AD48" s="250"/>
      <c r="AE48" s="250"/>
      <c r="AF48" s="250"/>
      <c r="AG48" s="250"/>
      <c r="AH48" s="150"/>
      <c r="AI48" s="298"/>
      <c r="AJ48" s="1"/>
      <c r="AK48" s="1"/>
    </row>
    <row r="49" spans="1:37" s="66" customFormat="1" ht="15.75" hidden="1" customHeight="1" x14ac:dyDescent="0.25">
      <c r="B49" s="116" t="s">
        <v>277</v>
      </c>
      <c r="C49" s="59"/>
      <c r="D49" s="59"/>
      <c r="E49" s="47" t="s">
        <v>278</v>
      </c>
      <c r="F49" s="396">
        <f>+F50</f>
        <v>0</v>
      </c>
      <c r="G49" s="288"/>
      <c r="H49" s="93"/>
      <c r="I49" s="41"/>
      <c r="J49" s="53"/>
      <c r="K49" s="100"/>
      <c r="L49" s="93"/>
      <c r="M49" s="93"/>
      <c r="N49" s="41"/>
      <c r="O49" s="53"/>
      <c r="P49" s="53"/>
      <c r="Q49" s="100"/>
      <c r="R49" s="93"/>
      <c r="S49" s="41"/>
      <c r="T49" s="53"/>
      <c r="U49" s="53"/>
      <c r="V49" s="53"/>
      <c r="W49" s="53"/>
      <c r="X49" s="53"/>
      <c r="Y49" s="53"/>
      <c r="Z49" s="53"/>
      <c r="AA49" s="213"/>
      <c r="AB49" s="287"/>
      <c r="AC49" s="253"/>
      <c r="AD49" s="253"/>
      <c r="AE49" s="253"/>
      <c r="AF49" s="253"/>
      <c r="AG49" s="253"/>
      <c r="AH49" s="93"/>
      <c r="AI49" s="53"/>
      <c r="AJ49" s="7"/>
      <c r="AK49" s="7"/>
    </row>
    <row r="50" spans="1:37" s="88" customFormat="1" ht="15.75" hidden="1" customHeight="1" x14ac:dyDescent="0.25">
      <c r="B50" s="116"/>
      <c r="C50" s="71" t="s">
        <v>34</v>
      </c>
      <c r="D50" s="52"/>
      <c r="E50" s="103" t="s">
        <v>276</v>
      </c>
      <c r="F50" s="77">
        <f>SUM(G50:BE50)</f>
        <v>0</v>
      </c>
      <c r="G50" s="288"/>
      <c r="H50" s="94"/>
      <c r="I50" s="42"/>
      <c r="J50" s="54"/>
      <c r="K50" s="560"/>
      <c r="L50" s="94"/>
      <c r="M50" s="94"/>
      <c r="N50" s="42"/>
      <c r="O50" s="54"/>
      <c r="P50" s="54"/>
      <c r="Q50" s="560"/>
      <c r="R50" s="94"/>
      <c r="S50" s="42"/>
      <c r="T50" s="54"/>
      <c r="U50" s="54"/>
      <c r="V50" s="54"/>
      <c r="W50" s="54"/>
      <c r="X50" s="54"/>
      <c r="Y50" s="54"/>
      <c r="Z50" s="54"/>
      <c r="AA50" s="214"/>
      <c r="AB50" s="286"/>
      <c r="AC50" s="250"/>
      <c r="AD50" s="250"/>
      <c r="AE50" s="250"/>
      <c r="AF50" s="250"/>
      <c r="AG50" s="250"/>
      <c r="AH50" s="150"/>
      <c r="AI50" s="54"/>
      <c r="AJ50" s="1"/>
      <c r="AK50" s="1"/>
    </row>
    <row r="51" spans="1:37" ht="15.75" hidden="1" customHeight="1" x14ac:dyDescent="0.25">
      <c r="B51" s="117"/>
      <c r="C51" s="52" t="s">
        <v>25</v>
      </c>
      <c r="D51" s="52" t="s">
        <v>13</v>
      </c>
      <c r="E51" s="48" t="s">
        <v>185</v>
      </c>
      <c r="F51" s="77">
        <f>SUM(G51:BE51)</f>
        <v>0</v>
      </c>
      <c r="G51" s="629"/>
      <c r="H51" s="94"/>
      <c r="I51" s="42"/>
      <c r="J51" s="54"/>
      <c r="K51" s="560"/>
      <c r="L51" s="94"/>
      <c r="M51" s="94"/>
      <c r="N51" s="42"/>
      <c r="O51" s="54"/>
      <c r="P51" s="54"/>
      <c r="Q51" s="560"/>
      <c r="R51" s="94"/>
      <c r="S51" s="42"/>
      <c r="T51" s="54"/>
      <c r="U51" s="54"/>
      <c r="V51" s="54"/>
      <c r="W51" s="54"/>
      <c r="X51" s="54"/>
      <c r="Y51" s="54"/>
      <c r="Z51" s="54"/>
      <c r="AA51" s="214"/>
      <c r="AB51" s="286"/>
      <c r="AC51" s="250"/>
      <c r="AD51" s="250"/>
      <c r="AE51" s="250"/>
      <c r="AF51" s="250"/>
      <c r="AG51" s="250"/>
      <c r="AH51" s="250"/>
      <c r="AI51" s="54"/>
      <c r="AJ51" s="1"/>
      <c r="AK51" s="1"/>
    </row>
    <row r="52" spans="1:37" s="66" customFormat="1" ht="15.75" hidden="1" customHeight="1" x14ac:dyDescent="0.25">
      <c r="A52" s="7"/>
      <c r="B52" s="116" t="s">
        <v>159</v>
      </c>
      <c r="C52" s="59"/>
      <c r="D52" s="59"/>
      <c r="E52" s="47" t="s">
        <v>186</v>
      </c>
      <c r="F52" s="396">
        <f>+F53</f>
        <v>0</v>
      </c>
      <c r="G52" s="289"/>
      <c r="H52" s="93"/>
      <c r="I52" s="41"/>
      <c r="J52" s="53"/>
      <c r="K52" s="100"/>
      <c r="L52" s="93"/>
      <c r="M52" s="93"/>
      <c r="N52" s="41"/>
      <c r="O52" s="53"/>
      <c r="P52" s="53"/>
      <c r="Q52" s="158"/>
      <c r="R52" s="93"/>
      <c r="S52" s="41"/>
      <c r="T52" s="53"/>
      <c r="U52" s="53"/>
      <c r="V52" s="53"/>
      <c r="W52" s="53"/>
      <c r="X52" s="53"/>
      <c r="Y52" s="53"/>
      <c r="Z52" s="53"/>
      <c r="AA52" s="213"/>
      <c r="AB52" s="287"/>
      <c r="AC52" s="253"/>
      <c r="AD52" s="253"/>
      <c r="AE52" s="253"/>
      <c r="AF52" s="253"/>
      <c r="AG52" s="253"/>
      <c r="AH52" s="253"/>
      <c r="AI52" s="53"/>
      <c r="AJ52" s="7"/>
      <c r="AK52" s="7"/>
    </row>
    <row r="53" spans="1:37" ht="15.75" hidden="1" customHeight="1" x14ac:dyDescent="0.25">
      <c r="A53" s="1"/>
      <c r="B53" s="117"/>
      <c r="C53" s="52" t="s">
        <v>187</v>
      </c>
      <c r="D53" s="52"/>
      <c r="E53" s="48" t="s">
        <v>133</v>
      </c>
      <c r="F53" s="77">
        <f>+F54+F55</f>
        <v>0</v>
      </c>
      <c r="G53" s="629"/>
      <c r="H53" s="94"/>
      <c r="I53" s="42"/>
      <c r="J53" s="54"/>
      <c r="K53" s="560"/>
      <c r="L53" s="94"/>
      <c r="M53" s="94"/>
      <c r="N53" s="42"/>
      <c r="O53" s="54"/>
      <c r="P53" s="54"/>
      <c r="Q53" s="158"/>
      <c r="R53" s="94"/>
      <c r="S53" s="42"/>
      <c r="T53" s="54"/>
      <c r="U53" s="54"/>
      <c r="V53" s="54"/>
      <c r="W53" s="54"/>
      <c r="X53" s="54"/>
      <c r="Y53" s="54"/>
      <c r="Z53" s="54"/>
      <c r="AA53" s="214"/>
      <c r="AB53" s="286"/>
      <c r="AC53" s="250"/>
      <c r="AD53" s="250"/>
      <c r="AE53" s="250"/>
      <c r="AF53" s="250"/>
      <c r="AG53" s="250"/>
      <c r="AH53" s="250"/>
      <c r="AI53" s="54"/>
      <c r="AJ53" s="1"/>
      <c r="AK53" s="1"/>
    </row>
    <row r="54" spans="1:37" ht="15.75" hidden="1" customHeight="1" x14ac:dyDescent="0.25">
      <c r="A54" s="1"/>
      <c r="B54" s="117"/>
      <c r="C54" s="52"/>
      <c r="D54" s="52" t="s">
        <v>65</v>
      </c>
      <c r="E54" s="48" t="s">
        <v>188</v>
      </c>
      <c r="F54" s="77">
        <f>SUM(G54:BD54)</f>
        <v>0</v>
      </c>
      <c r="G54" s="629"/>
      <c r="H54" s="94"/>
      <c r="I54" s="42"/>
      <c r="J54" s="54"/>
      <c r="K54" s="560"/>
      <c r="L54" s="94"/>
      <c r="M54" s="94"/>
      <c r="N54" s="42"/>
      <c r="O54" s="54"/>
      <c r="P54" s="54"/>
      <c r="Q54" s="158"/>
      <c r="R54" s="94"/>
      <c r="S54" s="42"/>
      <c r="T54" s="54"/>
      <c r="U54" s="54"/>
      <c r="V54" s="54"/>
      <c r="W54" s="54"/>
      <c r="X54" s="54"/>
      <c r="Y54" s="54"/>
      <c r="Z54" s="54"/>
      <c r="AA54" s="214"/>
      <c r="AB54" s="286"/>
      <c r="AC54" s="250"/>
      <c r="AD54" s="250"/>
      <c r="AE54" s="250"/>
      <c r="AF54" s="250"/>
      <c r="AG54" s="250"/>
      <c r="AH54" s="250"/>
      <c r="AI54" s="54"/>
      <c r="AJ54" s="1"/>
      <c r="AK54" s="1"/>
    </row>
    <row r="55" spans="1:37" s="88" customFormat="1" ht="15.75" hidden="1" customHeight="1" x14ac:dyDescent="0.25">
      <c r="A55" s="1"/>
      <c r="B55" s="117"/>
      <c r="C55" s="52"/>
      <c r="D55" s="71" t="s">
        <v>47</v>
      </c>
      <c r="E55" s="48" t="s">
        <v>279</v>
      </c>
      <c r="F55" s="77">
        <f>SUM(G55:BD55)</f>
        <v>0</v>
      </c>
      <c r="G55" s="629"/>
      <c r="H55" s="94"/>
      <c r="I55" s="42"/>
      <c r="J55" s="54"/>
      <c r="K55" s="560"/>
      <c r="L55" s="94"/>
      <c r="M55" s="94"/>
      <c r="N55" s="42"/>
      <c r="O55" s="54"/>
      <c r="P55" s="54"/>
      <c r="Q55" s="560"/>
      <c r="R55" s="94"/>
      <c r="S55" s="42"/>
      <c r="T55" s="54"/>
      <c r="U55" s="54"/>
      <c r="V55" s="54"/>
      <c r="W55" s="50"/>
      <c r="X55" s="54"/>
      <c r="Y55" s="54"/>
      <c r="Z55" s="54"/>
      <c r="AA55" s="214"/>
      <c r="AB55" s="286"/>
      <c r="AC55" s="250"/>
      <c r="AD55" s="250"/>
      <c r="AE55" s="250"/>
      <c r="AF55" s="250"/>
      <c r="AG55" s="250"/>
      <c r="AH55" s="250"/>
      <c r="AI55" s="54"/>
      <c r="AJ55" s="1"/>
      <c r="AK55" s="1"/>
    </row>
    <row r="56" spans="1:37" s="66" customFormat="1" ht="15.75" customHeight="1" x14ac:dyDescent="0.25">
      <c r="B56" s="116" t="s">
        <v>118</v>
      </c>
      <c r="C56" s="59" t="s">
        <v>12</v>
      </c>
      <c r="D56" s="59" t="s">
        <v>13</v>
      </c>
      <c r="E56" s="47" t="s">
        <v>119</v>
      </c>
      <c r="F56" s="396">
        <f>+F60+F57</f>
        <v>-40000</v>
      </c>
      <c r="G56" s="537">
        <v>-40000</v>
      </c>
      <c r="H56" s="129"/>
      <c r="I56" s="254"/>
      <c r="J56" s="53"/>
      <c r="K56" s="100"/>
      <c r="L56" s="67"/>
      <c r="M56" s="253"/>
      <c r="N56" s="41"/>
      <c r="O56" s="53"/>
      <c r="P56" s="53"/>
      <c r="Q56" s="158"/>
      <c r="R56" s="93"/>
      <c r="S56" s="41"/>
      <c r="T56" s="53"/>
      <c r="U56" s="53"/>
      <c r="V56" s="53"/>
      <c r="W56" s="196"/>
      <c r="X56" s="53"/>
      <c r="Y56" s="53"/>
      <c r="Z56" s="53"/>
      <c r="AA56" s="213"/>
      <c r="AB56" s="287"/>
      <c r="AC56" s="253"/>
      <c r="AD56" s="253"/>
      <c r="AE56" s="253"/>
      <c r="AF56" s="253"/>
      <c r="AG56" s="253"/>
      <c r="AH56" s="253"/>
      <c r="AI56" s="53"/>
      <c r="AJ56" s="7"/>
      <c r="AK56" s="7"/>
    </row>
    <row r="57" spans="1:37" ht="15.75" hidden="1" customHeight="1" x14ac:dyDescent="0.25">
      <c r="A57" s="1"/>
      <c r="B57" s="117"/>
      <c r="C57" s="52" t="s">
        <v>16</v>
      </c>
      <c r="D57" s="52"/>
      <c r="E57" s="103" t="s">
        <v>148</v>
      </c>
      <c r="F57" s="77">
        <f>+F58+F59</f>
        <v>0</v>
      </c>
      <c r="G57" s="629"/>
      <c r="H57" s="448"/>
      <c r="I57" s="296"/>
      <c r="J57" s="54"/>
      <c r="K57" s="560"/>
      <c r="L57" s="94"/>
      <c r="M57" s="473"/>
      <c r="N57" s="42"/>
      <c r="O57" s="54"/>
      <c r="P57" s="54"/>
      <c r="Q57" s="560"/>
      <c r="R57" s="94"/>
      <c r="S57" s="42"/>
      <c r="T57" s="54"/>
      <c r="U57" s="54"/>
      <c r="V57" s="54"/>
      <c r="W57" s="54"/>
      <c r="X57" s="54"/>
      <c r="Y57" s="54"/>
      <c r="Z57" s="54"/>
      <c r="AA57" s="214"/>
      <c r="AB57" s="286"/>
      <c r="AC57" s="250"/>
      <c r="AD57" s="250"/>
      <c r="AE57" s="250"/>
      <c r="AF57" s="250"/>
      <c r="AG57" s="250"/>
      <c r="AH57" s="250"/>
      <c r="AI57" s="54"/>
      <c r="AJ57" s="1"/>
      <c r="AK57" s="1"/>
    </row>
    <row r="58" spans="1:37" ht="15.75" hidden="1" customHeight="1" x14ac:dyDescent="0.25">
      <c r="A58" s="1"/>
      <c r="B58" s="117"/>
      <c r="C58" s="52"/>
      <c r="D58" s="52" t="s">
        <v>189</v>
      </c>
      <c r="E58" s="48" t="s">
        <v>190</v>
      </c>
      <c r="F58" s="77">
        <f>SUM(G58:BE58)</f>
        <v>0</v>
      </c>
      <c r="G58" s="629"/>
      <c r="H58" s="448"/>
      <c r="I58" s="296"/>
      <c r="J58" s="54"/>
      <c r="K58" s="560"/>
      <c r="L58" s="94"/>
      <c r="M58" s="473"/>
      <c r="N58" s="42"/>
      <c r="O58" s="54"/>
      <c r="P58" s="54"/>
      <c r="Q58" s="560"/>
      <c r="R58" s="94"/>
      <c r="S58" s="42"/>
      <c r="T58" s="54"/>
      <c r="U58" s="54"/>
      <c r="V58" s="54"/>
      <c r="W58" s="54"/>
      <c r="X58" s="54"/>
      <c r="Y58" s="54"/>
      <c r="Z58" s="54"/>
      <c r="AA58" s="214"/>
      <c r="AB58" s="286"/>
      <c r="AC58" s="250"/>
      <c r="AD58" s="250"/>
      <c r="AE58" s="250"/>
      <c r="AF58" s="250"/>
      <c r="AG58" s="250"/>
      <c r="AH58" s="250"/>
      <c r="AI58" s="54"/>
      <c r="AJ58" s="1"/>
      <c r="AK58" s="1"/>
    </row>
    <row r="59" spans="1:37" s="182" customFormat="1" ht="15.75" hidden="1" customHeight="1" x14ac:dyDescent="0.25">
      <c r="A59" s="1"/>
      <c r="B59" s="117"/>
      <c r="C59" s="52"/>
      <c r="D59" s="183" t="s">
        <v>286</v>
      </c>
      <c r="E59" s="103" t="s">
        <v>310</v>
      </c>
      <c r="F59" s="77">
        <f>SUM(G59:BE59)</f>
        <v>0</v>
      </c>
      <c r="G59" s="629"/>
      <c r="H59" s="448"/>
      <c r="I59" s="296"/>
      <c r="J59" s="54"/>
      <c r="K59" s="560"/>
      <c r="L59" s="94"/>
      <c r="M59" s="250"/>
      <c r="N59" s="42"/>
      <c r="O59" s="54"/>
      <c r="P59" s="54"/>
      <c r="Q59" s="560"/>
      <c r="R59" s="94"/>
      <c r="S59" s="42"/>
      <c r="T59" s="54"/>
      <c r="U59" s="54"/>
      <c r="V59" s="54"/>
      <c r="W59" s="50"/>
      <c r="X59" s="54"/>
      <c r="Y59" s="54"/>
      <c r="Z59" s="54"/>
      <c r="AA59" s="214"/>
      <c r="AB59" s="286"/>
      <c r="AC59" s="250"/>
      <c r="AD59" s="250"/>
      <c r="AE59" s="250"/>
      <c r="AF59" s="250"/>
      <c r="AG59" s="250"/>
      <c r="AH59" s="250"/>
      <c r="AI59" s="54"/>
      <c r="AJ59" s="1"/>
      <c r="AK59" s="1"/>
    </row>
    <row r="60" spans="1:37" ht="15.75" customHeight="1" x14ac:dyDescent="0.25">
      <c r="B60" s="117"/>
      <c r="C60" s="52" t="s">
        <v>32</v>
      </c>
      <c r="D60" s="52" t="s">
        <v>13</v>
      </c>
      <c r="E60" s="48" t="s">
        <v>54</v>
      </c>
      <c r="F60" s="77">
        <f>SUM(F61:F66)</f>
        <v>-40000</v>
      </c>
      <c r="G60" s="537">
        <v>-40000</v>
      </c>
      <c r="H60" s="448"/>
      <c r="I60" s="254"/>
      <c r="J60" s="54"/>
      <c r="K60" s="560"/>
      <c r="L60" s="67"/>
      <c r="M60" s="473"/>
      <c r="N60" s="42"/>
      <c r="O60" s="54"/>
      <c r="P60" s="54"/>
      <c r="Q60" s="158"/>
      <c r="R60" s="150"/>
      <c r="S60" s="254"/>
      <c r="T60" s="54"/>
      <c r="U60" s="54"/>
      <c r="V60" s="54"/>
      <c r="W60" s="187"/>
      <c r="X60" s="54"/>
      <c r="Y60" s="54"/>
      <c r="Z60" s="54"/>
      <c r="AA60" s="214"/>
      <c r="AB60" s="286"/>
      <c r="AC60" s="250"/>
      <c r="AD60" s="250"/>
      <c r="AE60" s="250"/>
      <c r="AF60" s="250"/>
      <c r="AG60" s="250"/>
      <c r="AH60" s="250"/>
      <c r="AI60" s="54"/>
      <c r="AJ60" s="1"/>
      <c r="AK60" s="1"/>
    </row>
    <row r="61" spans="1:37" s="678" customFormat="1" ht="15.75" hidden="1" customHeight="1" x14ac:dyDescent="0.25">
      <c r="B61" s="117"/>
      <c r="C61" s="52"/>
      <c r="D61" s="164" t="s">
        <v>328</v>
      </c>
      <c r="E61" s="164" t="s">
        <v>329</v>
      </c>
      <c r="F61" s="77">
        <f>SUM(G61:BD61)</f>
        <v>0</v>
      </c>
      <c r="G61" s="537"/>
      <c r="H61" s="448"/>
      <c r="I61" s="251"/>
      <c r="J61" s="54"/>
      <c r="K61" s="560"/>
      <c r="L61" s="67"/>
      <c r="M61" s="473"/>
      <c r="N61" s="42"/>
      <c r="O61" s="54"/>
      <c r="P61" s="54"/>
      <c r="Q61" s="158"/>
      <c r="R61" s="150"/>
      <c r="S61" s="254"/>
      <c r="T61" s="54"/>
      <c r="U61" s="54"/>
      <c r="V61" s="54"/>
      <c r="W61" s="187"/>
      <c r="X61" s="54"/>
      <c r="Y61" s="54"/>
      <c r="Z61" s="54"/>
      <c r="AA61" s="214"/>
      <c r="AB61" s="286"/>
      <c r="AC61" s="250"/>
      <c r="AD61" s="250"/>
      <c r="AE61" s="250"/>
      <c r="AF61" s="250"/>
      <c r="AG61" s="250"/>
      <c r="AH61" s="250"/>
      <c r="AI61" s="54"/>
      <c r="AJ61" s="1"/>
      <c r="AK61" s="1"/>
    </row>
    <row r="62" spans="1:37" s="678" customFormat="1" ht="15.75" hidden="1" customHeight="1" x14ac:dyDescent="0.25">
      <c r="B62" s="117"/>
      <c r="C62" s="52"/>
      <c r="D62" s="164" t="s">
        <v>67</v>
      </c>
      <c r="E62" s="164" t="s">
        <v>330</v>
      </c>
      <c r="F62" s="77">
        <f t="shared" ref="F62:F63" si="1">SUM(G62:BD62)</f>
        <v>0</v>
      </c>
      <c r="G62" s="537"/>
      <c r="H62" s="448"/>
      <c r="I62" s="251"/>
      <c r="J62" s="54"/>
      <c r="K62" s="560"/>
      <c r="L62" s="67"/>
      <c r="M62" s="473"/>
      <c r="N62" s="42"/>
      <c r="O62" s="54"/>
      <c r="P62" s="54"/>
      <c r="Q62" s="158"/>
      <c r="R62" s="150"/>
      <c r="S62" s="254"/>
      <c r="T62" s="54"/>
      <c r="U62" s="54"/>
      <c r="V62" s="54"/>
      <c r="W62" s="187"/>
      <c r="X62" s="54"/>
      <c r="Y62" s="54"/>
      <c r="Z62" s="54"/>
      <c r="AA62" s="214"/>
      <c r="AB62" s="286"/>
      <c r="AC62" s="250"/>
      <c r="AD62" s="250"/>
      <c r="AE62" s="250"/>
      <c r="AF62" s="250"/>
      <c r="AG62" s="250"/>
      <c r="AH62" s="250"/>
      <c r="AI62" s="54"/>
      <c r="AJ62" s="1"/>
      <c r="AK62" s="1"/>
    </row>
    <row r="63" spans="1:37" s="678" customFormat="1" ht="15.75" customHeight="1" x14ac:dyDescent="0.25">
      <c r="B63" s="117"/>
      <c r="C63" s="52"/>
      <c r="D63" s="71" t="s">
        <v>51</v>
      </c>
      <c r="E63" s="164" t="s">
        <v>331</v>
      </c>
      <c r="F63" s="77">
        <f t="shared" si="1"/>
        <v>-40000</v>
      </c>
      <c r="G63" s="537">
        <v>-40000</v>
      </c>
      <c r="H63" s="448"/>
      <c r="I63" s="251"/>
      <c r="J63" s="54"/>
      <c r="K63" s="560"/>
      <c r="L63" s="67"/>
      <c r="M63" s="473"/>
      <c r="N63" s="42"/>
      <c r="O63" s="54"/>
      <c r="P63" s="54"/>
      <c r="Q63" s="158"/>
      <c r="R63" s="150"/>
      <c r="S63" s="254"/>
      <c r="T63" s="54"/>
      <c r="U63" s="54"/>
      <c r="V63" s="54"/>
      <c r="W63" s="187"/>
      <c r="X63" s="54"/>
      <c r="Y63" s="54"/>
      <c r="Z63" s="54"/>
      <c r="AA63" s="214"/>
      <c r="AB63" s="286"/>
      <c r="AC63" s="250"/>
      <c r="AD63" s="250"/>
      <c r="AE63" s="250"/>
      <c r="AF63" s="250"/>
      <c r="AG63" s="250"/>
      <c r="AH63" s="250"/>
      <c r="AI63" s="54"/>
      <c r="AJ63" s="1"/>
      <c r="AK63" s="1"/>
    </row>
    <row r="64" spans="1:37" ht="15.75" hidden="1" customHeight="1" x14ac:dyDescent="0.25">
      <c r="A64" s="1"/>
      <c r="B64" s="117"/>
      <c r="C64" s="52"/>
      <c r="D64" s="52" t="s">
        <v>167</v>
      </c>
      <c r="E64" s="48" t="s">
        <v>168</v>
      </c>
      <c r="F64" s="77">
        <f>SUM(G64:BD64)</f>
        <v>0</v>
      </c>
      <c r="G64" s="296"/>
      <c r="H64" s="448"/>
      <c r="I64" s="296"/>
      <c r="J64" s="54"/>
      <c r="K64" s="560"/>
      <c r="L64" s="160"/>
      <c r="M64" s="250"/>
      <c r="N64" s="42"/>
      <c r="O64" s="54"/>
      <c r="P64" s="54"/>
      <c r="Q64" s="560"/>
      <c r="R64" s="94"/>
      <c r="S64" s="254"/>
      <c r="T64" s="54"/>
      <c r="U64" s="54"/>
      <c r="V64" s="54"/>
      <c r="W64" s="187"/>
      <c r="X64" s="54"/>
      <c r="Y64" s="54"/>
      <c r="Z64" s="54"/>
      <c r="AA64" s="214"/>
      <c r="AB64" s="286"/>
      <c r="AC64" s="250"/>
      <c r="AD64" s="250"/>
      <c r="AE64" s="250"/>
      <c r="AF64" s="250"/>
      <c r="AG64" s="250"/>
      <c r="AH64" s="250"/>
      <c r="AI64" s="54"/>
      <c r="AJ64" s="1"/>
      <c r="AK64" s="1"/>
    </row>
    <row r="65" spans="1:37" ht="15.75" hidden="1" customHeight="1" x14ac:dyDescent="0.25">
      <c r="B65" s="117"/>
      <c r="C65" s="52"/>
      <c r="D65" s="52" t="s">
        <v>169</v>
      </c>
      <c r="E65" s="48" t="s">
        <v>170</v>
      </c>
      <c r="F65" s="77">
        <f>SUM(G65:BD65)</f>
        <v>0</v>
      </c>
      <c r="G65" s="296"/>
      <c r="H65" s="448"/>
      <c r="I65" s="296"/>
      <c r="J65" s="54"/>
      <c r="K65" s="560"/>
      <c r="L65" s="94"/>
      <c r="M65" s="473"/>
      <c r="N65" s="42"/>
      <c r="O65" s="214"/>
      <c r="P65" s="54"/>
      <c r="Q65" s="560"/>
      <c r="R65" s="94"/>
      <c r="S65" s="254"/>
      <c r="T65" s="54"/>
      <c r="U65" s="54"/>
      <c r="V65" s="54"/>
      <c r="W65" s="54"/>
      <c r="X65" s="54"/>
      <c r="Y65" s="54"/>
      <c r="Z65" s="54"/>
      <c r="AA65" s="214"/>
      <c r="AB65" s="286"/>
      <c r="AC65" s="250"/>
      <c r="AD65" s="250"/>
      <c r="AE65" s="250"/>
      <c r="AF65" s="250"/>
      <c r="AG65" s="250"/>
      <c r="AH65" s="250"/>
      <c r="AI65" s="54"/>
      <c r="AJ65" s="1"/>
      <c r="AK65" s="1"/>
    </row>
    <row r="66" spans="1:37" s="248" customFormat="1" ht="15.75" hidden="1" customHeight="1" x14ac:dyDescent="0.25">
      <c r="B66" s="117"/>
      <c r="C66" s="52"/>
      <c r="D66" s="52" t="s">
        <v>280</v>
      </c>
      <c r="E66" s="48" t="s">
        <v>281</v>
      </c>
      <c r="F66" s="77">
        <f>SUM(G66:BD66)</f>
        <v>0</v>
      </c>
      <c r="G66" s="296"/>
      <c r="H66" s="448"/>
      <c r="I66" s="296"/>
      <c r="J66" s="54"/>
      <c r="K66" s="560"/>
      <c r="L66" s="67"/>
      <c r="M66" s="250"/>
      <c r="N66" s="42"/>
      <c r="O66" s="54"/>
      <c r="P66" s="54"/>
      <c r="Q66" s="560"/>
      <c r="R66" s="94"/>
      <c r="S66" s="42"/>
      <c r="T66" s="54"/>
      <c r="U66" s="54"/>
      <c r="V66" s="54"/>
      <c r="W66" s="54"/>
      <c r="X66" s="54"/>
      <c r="Y66" s="54"/>
      <c r="Z66" s="54"/>
      <c r="AA66" s="214"/>
      <c r="AB66" s="286"/>
      <c r="AC66" s="250"/>
      <c r="AD66" s="77"/>
      <c r="AE66" s="77"/>
      <c r="AF66" s="77"/>
      <c r="AG66" s="77"/>
      <c r="AH66" s="77"/>
      <c r="AI66" s="54"/>
      <c r="AJ66" s="1"/>
      <c r="AK66" s="1"/>
    </row>
    <row r="67" spans="1:37" s="66" customFormat="1" ht="15.75" customHeight="1" x14ac:dyDescent="0.25">
      <c r="B67" s="116" t="s">
        <v>78</v>
      </c>
      <c r="C67" s="59" t="s">
        <v>12</v>
      </c>
      <c r="D67" s="59" t="s">
        <v>13</v>
      </c>
      <c r="E67" s="47" t="s">
        <v>79</v>
      </c>
      <c r="F67" s="396">
        <f>SUM(G67:AI67)</f>
        <v>18195</v>
      </c>
      <c r="G67" s="289"/>
      <c r="H67" s="93">
        <v>18195</v>
      </c>
      <c r="I67" s="41"/>
      <c r="J67" s="53"/>
      <c r="K67" s="100"/>
      <c r="L67" s="93"/>
      <c r="M67" s="93"/>
      <c r="N67" s="41"/>
      <c r="O67" s="53"/>
      <c r="P67" s="53"/>
      <c r="Q67" s="100"/>
      <c r="R67" s="93"/>
      <c r="S67" s="41"/>
      <c r="T67" s="53"/>
      <c r="U67" s="53"/>
      <c r="V67" s="53"/>
      <c r="W67" s="53"/>
      <c r="X67" s="53"/>
      <c r="Y67" s="53"/>
      <c r="Z67" s="53"/>
      <c r="AA67" s="213"/>
      <c r="AB67" s="287"/>
      <c r="AC67" s="253"/>
      <c r="AD67" s="253"/>
      <c r="AE67" s="253"/>
      <c r="AF67" s="253"/>
      <c r="AG67" s="253"/>
      <c r="AH67" s="253"/>
      <c r="AI67" s="53"/>
      <c r="AJ67" s="7"/>
      <c r="AK67" s="7"/>
    </row>
    <row r="68" spans="1:37" ht="15.75" customHeight="1" x14ac:dyDescent="0.25">
      <c r="B68" s="117"/>
      <c r="C68" s="52" t="s">
        <v>63</v>
      </c>
      <c r="D68" s="52" t="s">
        <v>13</v>
      </c>
      <c r="E68" s="48" t="s">
        <v>84</v>
      </c>
      <c r="F68" s="77">
        <f t="shared" ref="F68:F69" si="2">SUM(G68:BD68)</f>
        <v>18195</v>
      </c>
      <c r="G68" s="296"/>
      <c r="H68" s="94">
        <v>18195</v>
      </c>
      <c r="I68" s="42"/>
      <c r="J68" s="54"/>
      <c r="K68" s="560"/>
      <c r="L68" s="94"/>
      <c r="M68" s="94"/>
      <c r="N68" s="42"/>
      <c r="O68" s="54"/>
      <c r="P68" s="54"/>
      <c r="Q68" s="560"/>
      <c r="R68" s="94"/>
      <c r="S68" s="42"/>
      <c r="T68" s="54"/>
      <c r="U68" s="54"/>
      <c r="V68" s="54"/>
      <c r="W68" s="54"/>
      <c r="X68" s="54"/>
      <c r="Y68" s="54"/>
      <c r="Z68" s="54"/>
      <c r="AA68" s="214"/>
      <c r="AB68" s="286"/>
      <c r="AC68" s="250"/>
      <c r="AD68" s="250"/>
      <c r="AE68" s="250"/>
      <c r="AF68" s="250"/>
      <c r="AG68" s="250"/>
      <c r="AH68" s="250"/>
      <c r="AI68" s="54"/>
      <c r="AJ68" s="1"/>
      <c r="AK68" s="1"/>
    </row>
    <row r="69" spans="1:37" s="66" customFormat="1" ht="15.75" customHeight="1" thickBot="1" x14ac:dyDescent="0.3">
      <c r="B69" s="197" t="s">
        <v>122</v>
      </c>
      <c r="C69" s="198" t="s">
        <v>12</v>
      </c>
      <c r="D69" s="198" t="s">
        <v>13</v>
      </c>
      <c r="E69" s="210" t="s">
        <v>191</v>
      </c>
      <c r="F69" s="634">
        <f t="shared" si="2"/>
        <v>0</v>
      </c>
      <c r="G69" s="631"/>
      <c r="H69" s="332"/>
      <c r="I69" s="176"/>
      <c r="J69" s="200"/>
      <c r="K69" s="199"/>
      <c r="L69" s="332"/>
      <c r="M69" s="332"/>
      <c r="N69" s="176"/>
      <c r="O69" s="200"/>
      <c r="P69" s="200"/>
      <c r="Q69" s="199"/>
      <c r="R69" s="332"/>
      <c r="S69" s="176"/>
      <c r="T69" s="200"/>
      <c r="U69" s="200"/>
      <c r="V69" s="200"/>
      <c r="W69" s="200"/>
      <c r="X69" s="200"/>
      <c r="Y69" s="200"/>
      <c r="Z69" s="200"/>
      <c r="AA69" s="272"/>
      <c r="AB69" s="299"/>
      <c r="AC69" s="302"/>
      <c r="AD69" s="302"/>
      <c r="AE69" s="302"/>
      <c r="AF69" s="302"/>
      <c r="AG69" s="302"/>
      <c r="AH69" s="302"/>
      <c r="AI69" s="200"/>
      <c r="AJ69" s="7"/>
      <c r="AK69" s="7"/>
    </row>
    <row r="70" spans="1:37" ht="15.75" customHeight="1" x14ac:dyDescent="0.25">
      <c r="F70" s="1"/>
      <c r="Q70" s="1"/>
      <c r="S70" s="1"/>
      <c r="T70" s="1"/>
      <c r="U70" s="1"/>
      <c r="V70" s="1"/>
      <c r="W70" s="1"/>
      <c r="X70" s="1"/>
      <c r="Y70" s="1"/>
      <c r="Z70" s="1"/>
      <c r="AA70" s="273"/>
      <c r="AB70" s="273"/>
      <c r="AC70" s="273"/>
      <c r="AD70" s="273"/>
      <c r="AE70" s="273"/>
      <c r="AF70" s="273"/>
      <c r="AG70" s="273"/>
      <c r="AH70" s="273"/>
      <c r="AI70" s="1"/>
      <c r="AJ70" s="1"/>
    </row>
    <row r="71" spans="1:37" ht="15.75" customHeight="1" x14ac:dyDescent="0.25">
      <c r="D71" s="441"/>
      <c r="E71" s="439"/>
      <c r="F71" s="1"/>
      <c r="Q71" s="1"/>
      <c r="S71" s="1"/>
      <c r="T71" s="1"/>
      <c r="U71" s="1"/>
      <c r="V71" s="1"/>
      <c r="W71" s="1"/>
      <c r="X71" s="18"/>
      <c r="Y71" s="1"/>
      <c r="Z71" s="1"/>
      <c r="AA71" s="273"/>
      <c r="AB71" s="273"/>
      <c r="AC71" s="273"/>
      <c r="AD71" s="273"/>
      <c r="AE71" s="273"/>
      <c r="AF71" s="273"/>
      <c r="AG71" s="273"/>
      <c r="AH71" s="273"/>
      <c r="AI71" s="1"/>
      <c r="AJ71" s="1"/>
    </row>
    <row r="72" spans="1:37" ht="15.75" customHeight="1" x14ac:dyDescent="0.25">
      <c r="E72" s="440"/>
      <c r="F72" s="2"/>
      <c r="Q72" s="1"/>
      <c r="S72" s="1"/>
      <c r="T72" s="1"/>
      <c r="U72" s="1"/>
      <c r="V72" s="1"/>
      <c r="W72" s="1"/>
      <c r="X72" s="1"/>
      <c r="Y72" s="1"/>
      <c r="Z72" s="1"/>
      <c r="AA72" s="273"/>
      <c r="AB72" s="273"/>
      <c r="AC72" s="273"/>
      <c r="AD72" s="273"/>
      <c r="AE72" s="273"/>
      <c r="AF72" s="273"/>
      <c r="AG72" s="273"/>
      <c r="AH72" s="273"/>
      <c r="AI72" s="1"/>
      <c r="AJ72" s="1"/>
    </row>
    <row r="73" spans="1:37" s="57" customFormat="1" ht="16.5" customHeight="1" x14ac:dyDescent="0.25">
      <c r="A73" s="90"/>
      <c r="B73" s="750"/>
      <c r="C73" s="751"/>
      <c r="D73" s="751"/>
      <c r="E73" s="271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274"/>
      <c r="AB73" s="274"/>
      <c r="AC73" s="274"/>
      <c r="AD73" s="274"/>
      <c r="AE73" s="274"/>
      <c r="AF73" s="274"/>
      <c r="AG73" s="274"/>
      <c r="AH73" s="274"/>
      <c r="AI73" s="90"/>
      <c r="AJ73" s="90"/>
      <c r="AK73" s="90"/>
    </row>
    <row r="74" spans="1:37" ht="15.75" customHeight="1" x14ac:dyDescent="0.25">
      <c r="E74" s="1"/>
      <c r="F74" s="1"/>
      <c r="G74" s="1"/>
      <c r="Q74" s="1"/>
      <c r="S74" s="1"/>
      <c r="T74" s="1"/>
      <c r="U74" s="1"/>
      <c r="V74" s="1"/>
      <c r="W74" s="1"/>
      <c r="X74" s="1"/>
      <c r="Y74" s="1"/>
      <c r="Z74" s="1"/>
      <c r="AA74" s="273"/>
      <c r="AB74" s="273"/>
      <c r="AC74" s="273"/>
      <c r="AD74" s="273"/>
      <c r="AE74" s="273"/>
      <c r="AF74" s="273"/>
      <c r="AG74" s="273"/>
      <c r="AH74" s="273"/>
      <c r="AI74" s="1"/>
      <c r="AJ74" s="1"/>
    </row>
    <row r="75" spans="1:37" ht="15.75" customHeight="1" x14ac:dyDescent="0.25">
      <c r="E75" s="439"/>
      <c r="F75" s="1"/>
      <c r="Q75" s="1"/>
      <c r="S75" s="1"/>
      <c r="T75" s="1"/>
      <c r="U75" s="1"/>
      <c r="V75" s="1"/>
      <c r="W75" s="1"/>
      <c r="X75" s="1"/>
      <c r="Y75" s="1"/>
      <c r="Z75" s="1"/>
      <c r="AA75" s="273"/>
      <c r="AB75" s="273"/>
      <c r="AC75" s="273"/>
      <c r="AD75" s="273"/>
      <c r="AE75" s="273"/>
      <c r="AF75" s="273"/>
      <c r="AG75" s="273"/>
      <c r="AH75" s="273"/>
      <c r="AI75" s="1"/>
      <c r="AJ75" s="1"/>
    </row>
    <row r="76" spans="1:37" ht="15.75" customHeight="1" x14ac:dyDescent="0.25">
      <c r="F76" s="1"/>
      <c r="Q76" s="1"/>
      <c r="S76" s="1"/>
      <c r="T76" s="1"/>
      <c r="U76" s="1"/>
      <c r="V76" s="1"/>
      <c r="W76" s="1"/>
      <c r="X76" s="1"/>
      <c r="Y76" s="1"/>
      <c r="Z76" s="1"/>
      <c r="AA76" s="273"/>
      <c r="AB76" s="273"/>
      <c r="AC76" s="273"/>
      <c r="AD76" s="273"/>
      <c r="AE76" s="273"/>
      <c r="AF76" s="273"/>
      <c r="AG76" s="273"/>
      <c r="AH76" s="273"/>
      <c r="AI76" s="1"/>
      <c r="AJ76" s="1"/>
    </row>
    <row r="77" spans="1:37" ht="15.75" customHeight="1" x14ac:dyDescent="0.25">
      <c r="D77" s="475"/>
      <c r="E77" s="474"/>
      <c r="F77" s="1"/>
      <c r="Q77" s="1"/>
      <c r="S77" s="1"/>
      <c r="T77" s="1"/>
      <c r="U77" s="1"/>
      <c r="V77" s="1"/>
      <c r="W77" s="1"/>
      <c r="X77" s="1"/>
      <c r="Y77" s="1"/>
      <c r="Z77" s="1"/>
      <c r="AA77" s="273"/>
      <c r="AB77" s="273"/>
      <c r="AC77" s="273"/>
      <c r="AD77" s="273"/>
      <c r="AE77" s="273"/>
      <c r="AF77" s="273"/>
      <c r="AG77" s="273"/>
      <c r="AH77" s="273"/>
      <c r="AI77" s="1"/>
      <c r="AJ77" s="1"/>
    </row>
    <row r="78" spans="1:37" ht="15.75" customHeight="1" x14ac:dyDescent="0.25">
      <c r="E78" s="474"/>
      <c r="F78" s="1"/>
      <c r="Q78" s="1"/>
      <c r="S78" s="1"/>
      <c r="T78" s="1"/>
      <c r="U78" s="1"/>
      <c r="V78" s="1"/>
      <c r="W78" s="1"/>
      <c r="X78" s="1"/>
      <c r="Y78" s="1"/>
      <c r="Z78" s="1"/>
      <c r="AA78" s="273"/>
      <c r="AB78" s="273"/>
      <c r="AC78" s="273"/>
      <c r="AD78" s="273"/>
      <c r="AE78" s="273"/>
      <c r="AF78" s="273"/>
      <c r="AG78" s="273"/>
      <c r="AH78" s="273"/>
      <c r="AI78" s="1"/>
      <c r="AJ78" s="1"/>
    </row>
    <row r="79" spans="1:37" ht="15.75" customHeight="1" x14ac:dyDescent="0.25">
      <c r="E79" s="474"/>
      <c r="F79" s="1"/>
      <c r="Q79" s="1"/>
      <c r="S79" s="1"/>
      <c r="T79" s="1"/>
      <c r="U79" s="1"/>
      <c r="V79" s="1"/>
      <c r="W79" s="1"/>
      <c r="X79" s="1"/>
      <c r="Y79" s="1"/>
      <c r="Z79" s="1"/>
      <c r="AA79" s="273"/>
      <c r="AB79" s="273"/>
      <c r="AC79" s="273"/>
      <c r="AD79" s="273"/>
      <c r="AE79" s="273"/>
      <c r="AF79" s="273"/>
      <c r="AG79" s="273"/>
      <c r="AH79" s="273"/>
      <c r="AI79" s="1"/>
      <c r="AJ79" s="1"/>
    </row>
    <row r="80" spans="1:37" ht="15.75" customHeight="1" x14ac:dyDescent="0.25">
      <c r="E80" s="474"/>
      <c r="F80" s="1"/>
      <c r="Q80" s="1"/>
      <c r="S80" s="1"/>
      <c r="T80" s="1"/>
      <c r="U80" s="1"/>
      <c r="V80" s="1"/>
      <c r="W80" s="1"/>
      <c r="X80" s="1"/>
      <c r="Y80" s="1"/>
      <c r="Z80" s="1"/>
      <c r="AA80" s="273"/>
      <c r="AB80" s="273"/>
      <c r="AC80" s="273"/>
      <c r="AD80" s="273"/>
      <c r="AE80" s="273"/>
      <c r="AF80" s="273"/>
      <c r="AG80" s="273"/>
      <c r="AH80" s="273"/>
      <c r="AI80" s="1"/>
      <c r="AJ80" s="1"/>
    </row>
    <row r="81" spans="5:36" ht="15.75" customHeight="1" x14ac:dyDescent="0.25">
      <c r="E81" s="474"/>
      <c r="F81" s="1"/>
      <c r="Q81" s="1"/>
      <c r="S81" s="1"/>
      <c r="T81" s="1"/>
      <c r="U81" s="1"/>
      <c r="V81" s="1"/>
      <c r="W81" s="1"/>
      <c r="X81" s="1"/>
      <c r="Y81" s="1"/>
      <c r="Z81" s="1"/>
      <c r="AA81" s="273"/>
      <c r="AB81" s="273"/>
      <c r="AC81" s="273"/>
      <c r="AD81" s="273"/>
      <c r="AE81" s="273"/>
      <c r="AF81" s="273"/>
      <c r="AG81" s="273"/>
      <c r="AH81" s="273"/>
      <c r="AI81" s="1"/>
      <c r="AJ81" s="1"/>
    </row>
    <row r="82" spans="5:36" ht="15.75" customHeight="1" x14ac:dyDescent="0.25">
      <c r="E82" s="474"/>
      <c r="F82" s="1"/>
      <c r="Q82" s="1"/>
      <c r="S82" s="1"/>
      <c r="T82" s="1"/>
      <c r="U82" s="1"/>
      <c r="V82" s="1"/>
      <c r="W82" s="1"/>
      <c r="X82" s="1"/>
      <c r="Y82" s="1"/>
      <c r="Z82" s="1"/>
      <c r="AA82" s="273"/>
      <c r="AB82" s="273"/>
      <c r="AC82" s="273"/>
      <c r="AD82" s="273"/>
      <c r="AE82" s="273"/>
      <c r="AF82" s="273"/>
      <c r="AG82" s="273"/>
      <c r="AH82" s="273"/>
      <c r="AI82" s="1"/>
      <c r="AJ82" s="1"/>
    </row>
    <row r="83" spans="5:36" ht="15.75" customHeight="1" x14ac:dyDescent="0.25">
      <c r="E83" s="474"/>
      <c r="F83" s="1"/>
      <c r="Q83" s="1"/>
      <c r="S83" s="1"/>
      <c r="T83" s="1"/>
      <c r="U83" s="1"/>
      <c r="V83" s="1"/>
      <c r="W83" s="1"/>
      <c r="X83" s="1"/>
      <c r="Y83" s="1"/>
      <c r="Z83" s="1"/>
      <c r="AA83" s="273"/>
      <c r="AB83" s="273"/>
      <c r="AC83" s="273"/>
      <c r="AD83" s="273"/>
      <c r="AE83" s="273"/>
      <c r="AF83" s="273"/>
      <c r="AG83" s="273"/>
      <c r="AH83" s="273"/>
      <c r="AI83" s="1"/>
      <c r="AJ83" s="1"/>
    </row>
    <row r="84" spans="5:36" ht="15.75" customHeight="1" x14ac:dyDescent="0.25">
      <c r="Q84" s="1"/>
      <c r="S84" s="1"/>
      <c r="T84" s="1"/>
      <c r="U84" s="1"/>
      <c r="V84" s="1"/>
      <c r="W84" s="1"/>
      <c r="X84" s="1"/>
      <c r="Y84" s="1"/>
      <c r="Z84" s="1"/>
      <c r="AA84" s="273"/>
      <c r="AB84" s="273"/>
      <c r="AC84" s="273"/>
      <c r="AD84" s="273"/>
      <c r="AE84" s="273"/>
      <c r="AF84" s="273"/>
      <c r="AG84" s="273"/>
      <c r="AH84" s="273"/>
      <c r="AI84" s="1"/>
      <c r="AJ84" s="1"/>
    </row>
    <row r="85" spans="5:36" ht="15.75" customHeight="1" x14ac:dyDescent="0.25">
      <c r="F85" s="1"/>
      <c r="Q85" s="1"/>
      <c r="S85" s="1"/>
      <c r="T85" s="1"/>
      <c r="U85" s="1"/>
      <c r="V85" s="1"/>
      <c r="W85" s="1"/>
      <c r="X85" s="1"/>
      <c r="Y85" s="1"/>
      <c r="Z85" s="1"/>
      <c r="AA85" s="273"/>
      <c r="AB85" s="273"/>
      <c r="AC85" s="273"/>
      <c r="AD85" s="273"/>
      <c r="AE85" s="273"/>
      <c r="AF85" s="273"/>
      <c r="AG85" s="273"/>
      <c r="AH85" s="273"/>
      <c r="AI85" s="1"/>
      <c r="AJ85" s="1"/>
    </row>
    <row r="86" spans="5:36" ht="15.75" customHeight="1" x14ac:dyDescent="0.25">
      <c r="F86" s="1"/>
      <c r="Q86" s="1"/>
      <c r="S86" s="1"/>
      <c r="T86" s="1"/>
      <c r="U86" s="1"/>
      <c r="V86" s="1"/>
      <c r="W86" s="1"/>
      <c r="X86" s="1"/>
      <c r="Y86" s="1"/>
      <c r="Z86" s="1"/>
      <c r="AA86" s="273"/>
      <c r="AB86" s="273"/>
      <c r="AC86" s="273"/>
      <c r="AD86" s="273"/>
      <c r="AE86" s="273"/>
      <c r="AF86" s="273"/>
      <c r="AG86" s="273"/>
      <c r="AH86" s="273"/>
      <c r="AI86" s="1"/>
      <c r="AJ86" s="1"/>
    </row>
    <row r="87" spans="5:36" ht="15.75" customHeight="1" x14ac:dyDescent="0.25">
      <c r="F87" s="1"/>
      <c r="Q87" s="1"/>
      <c r="S87" s="1"/>
      <c r="T87" s="1"/>
      <c r="U87" s="1"/>
      <c r="V87" s="1"/>
      <c r="W87" s="1"/>
      <c r="X87" s="1"/>
      <c r="Y87" s="1"/>
      <c r="Z87" s="1"/>
      <c r="AA87" s="273"/>
      <c r="AB87" s="273"/>
      <c r="AC87" s="273"/>
      <c r="AD87" s="273"/>
      <c r="AE87" s="273"/>
      <c r="AF87" s="273"/>
      <c r="AG87" s="273"/>
      <c r="AH87" s="273"/>
      <c r="AI87" s="1"/>
      <c r="AJ87" s="1"/>
    </row>
    <row r="88" spans="5:36" ht="15.75" customHeight="1" x14ac:dyDescent="0.25">
      <c r="F88" s="1"/>
      <c r="Q88" s="1"/>
      <c r="S88" s="1"/>
      <c r="T88" s="1"/>
      <c r="U88" s="1"/>
      <c r="V88" s="1"/>
      <c r="W88" s="1"/>
      <c r="X88" s="1"/>
      <c r="Y88" s="1"/>
      <c r="Z88" s="1"/>
      <c r="AA88" s="273"/>
      <c r="AB88" s="273"/>
      <c r="AC88" s="273"/>
      <c r="AD88" s="273"/>
      <c r="AE88" s="273"/>
      <c r="AF88" s="273"/>
      <c r="AG88" s="273"/>
      <c r="AH88" s="273"/>
      <c r="AI88" s="1"/>
      <c r="AJ88" s="1"/>
    </row>
    <row r="89" spans="5:36" ht="15.75" customHeight="1" x14ac:dyDescent="0.25">
      <c r="F89" s="1"/>
      <c r="Q89" s="1"/>
      <c r="S89" s="1"/>
      <c r="T89" s="1"/>
      <c r="U89" s="1"/>
      <c r="V89" s="1"/>
      <c r="W89" s="1"/>
      <c r="X89" s="1"/>
      <c r="Y89" s="1"/>
      <c r="Z89" s="1"/>
      <c r="AA89" s="273"/>
      <c r="AB89" s="273"/>
      <c r="AC89" s="273"/>
      <c r="AD89" s="273"/>
      <c r="AE89" s="273"/>
      <c r="AF89" s="273"/>
      <c r="AG89" s="273"/>
      <c r="AH89" s="273"/>
      <c r="AI89" s="1"/>
      <c r="AJ89" s="1"/>
    </row>
    <row r="90" spans="5:36" ht="15.75" customHeight="1" x14ac:dyDescent="0.25">
      <c r="F90" s="1"/>
      <c r="Q90" s="1"/>
      <c r="S90" s="1"/>
      <c r="T90" s="1"/>
      <c r="U90" s="1"/>
      <c r="V90" s="1"/>
      <c r="W90" s="1"/>
      <c r="X90" s="1"/>
      <c r="Y90" s="1"/>
      <c r="Z90" s="1"/>
      <c r="AA90" s="273"/>
      <c r="AB90" s="273"/>
      <c r="AC90" s="273"/>
      <c r="AD90" s="273"/>
      <c r="AE90" s="273"/>
      <c r="AF90" s="273"/>
      <c r="AG90" s="273"/>
      <c r="AH90" s="273"/>
      <c r="AI90" s="1"/>
      <c r="AJ90" s="1"/>
    </row>
    <row r="91" spans="5:36" ht="15.75" customHeight="1" x14ac:dyDescent="0.25">
      <c r="F91" s="1"/>
      <c r="Q91" s="1"/>
      <c r="S91" s="1"/>
      <c r="T91" s="1"/>
      <c r="U91" s="1"/>
      <c r="V91" s="1"/>
      <c r="W91" s="1"/>
      <c r="X91" s="1"/>
      <c r="Y91" s="1"/>
      <c r="Z91" s="1"/>
      <c r="AA91" s="273"/>
      <c r="AB91" s="273"/>
      <c r="AC91" s="273"/>
      <c r="AD91" s="273"/>
      <c r="AE91" s="273"/>
      <c r="AF91" s="273"/>
      <c r="AG91" s="273"/>
      <c r="AH91" s="273"/>
      <c r="AI91" s="1"/>
      <c r="AJ91" s="1"/>
    </row>
    <row r="92" spans="5:36" ht="15.75" customHeight="1" x14ac:dyDescent="0.25">
      <c r="F92" s="1"/>
      <c r="Q92" s="1"/>
      <c r="S92" s="1"/>
      <c r="T92" s="1"/>
      <c r="U92" s="1"/>
      <c r="V92" s="1"/>
      <c r="W92" s="1"/>
      <c r="X92" s="1"/>
      <c r="Y92" s="1"/>
      <c r="Z92" s="1"/>
      <c r="AA92" s="273"/>
      <c r="AB92" s="273"/>
      <c r="AC92" s="273"/>
      <c r="AD92" s="273"/>
      <c r="AE92" s="273"/>
      <c r="AF92" s="273"/>
      <c r="AG92" s="273"/>
      <c r="AH92" s="273"/>
      <c r="AI92" s="1"/>
      <c r="AJ92" s="1"/>
    </row>
    <row r="93" spans="5:36" ht="15.75" customHeight="1" x14ac:dyDescent="0.25">
      <c r="F93" s="1"/>
      <c r="Q93" s="1"/>
      <c r="S93" s="1"/>
      <c r="T93" s="1"/>
      <c r="U93" s="1"/>
      <c r="V93" s="1"/>
      <c r="W93" s="1"/>
      <c r="X93" s="1"/>
      <c r="Y93" s="1"/>
      <c r="Z93" s="1"/>
      <c r="AA93" s="273"/>
      <c r="AB93" s="273"/>
      <c r="AC93" s="273"/>
      <c r="AD93" s="273"/>
      <c r="AE93" s="273"/>
      <c r="AF93" s="273"/>
      <c r="AG93" s="273"/>
      <c r="AH93" s="273"/>
      <c r="AI93" s="1"/>
      <c r="AJ93" s="1"/>
    </row>
    <row r="94" spans="5:36" ht="15.75" customHeight="1" x14ac:dyDescent="0.25">
      <c r="F94" s="1"/>
      <c r="Q94" s="1"/>
      <c r="S94" s="1"/>
      <c r="T94" s="1"/>
      <c r="U94" s="1"/>
      <c r="V94" s="1"/>
      <c r="W94" s="1"/>
      <c r="X94" s="1"/>
      <c r="Y94" s="1"/>
      <c r="Z94" s="1"/>
      <c r="AA94" s="273"/>
      <c r="AB94" s="273"/>
      <c r="AC94" s="273"/>
      <c r="AD94" s="273"/>
      <c r="AE94" s="273"/>
      <c r="AF94" s="273"/>
      <c r="AG94" s="273"/>
      <c r="AH94" s="273"/>
      <c r="AI94" s="1"/>
      <c r="AJ94" s="1"/>
    </row>
    <row r="95" spans="5:36" ht="15.75" customHeight="1" x14ac:dyDescent="0.25">
      <c r="F95" s="1"/>
      <c r="Q95" s="1"/>
      <c r="S95" s="1"/>
      <c r="T95" s="1"/>
      <c r="U95" s="1"/>
      <c r="V95" s="1"/>
      <c r="W95" s="1"/>
      <c r="X95" s="1"/>
      <c r="Y95" s="1"/>
      <c r="Z95" s="1"/>
      <c r="AA95" s="273"/>
      <c r="AB95" s="273"/>
      <c r="AC95" s="273"/>
      <c r="AD95" s="273"/>
      <c r="AE95" s="273"/>
      <c r="AF95" s="273"/>
      <c r="AG95" s="273"/>
      <c r="AH95" s="273"/>
      <c r="AI95" s="1"/>
      <c r="AJ95" s="1"/>
    </row>
    <row r="96" spans="5:36" ht="15.75" customHeight="1" x14ac:dyDescent="0.25">
      <c r="F96" s="1"/>
      <c r="Q96" s="1"/>
      <c r="S96" s="1"/>
      <c r="T96" s="1"/>
      <c r="U96" s="1"/>
      <c r="V96" s="1"/>
      <c r="W96" s="1"/>
      <c r="X96" s="1"/>
      <c r="Y96" s="1"/>
      <c r="Z96" s="1"/>
      <c r="AA96" s="273"/>
      <c r="AB96" s="273"/>
      <c r="AC96" s="273"/>
      <c r="AD96" s="273"/>
      <c r="AE96" s="273"/>
      <c r="AF96" s="273"/>
      <c r="AG96" s="273"/>
      <c r="AH96" s="273"/>
      <c r="AI96" s="1"/>
      <c r="AJ96" s="1"/>
    </row>
    <row r="97" spans="6:36" ht="15.75" customHeight="1" x14ac:dyDescent="0.25">
      <c r="F97" s="1"/>
      <c r="Q97" s="1"/>
      <c r="S97" s="1"/>
      <c r="T97" s="1"/>
      <c r="U97" s="1"/>
      <c r="V97" s="1"/>
      <c r="W97" s="1"/>
      <c r="X97" s="1"/>
      <c r="Y97" s="1"/>
      <c r="Z97" s="1"/>
      <c r="AA97" s="273"/>
      <c r="AB97" s="273"/>
      <c r="AC97" s="273"/>
      <c r="AD97" s="273"/>
      <c r="AE97" s="273"/>
      <c r="AF97" s="273"/>
      <c r="AG97" s="273"/>
      <c r="AH97" s="273"/>
      <c r="AI97" s="1"/>
      <c r="AJ97" s="1"/>
    </row>
    <row r="98" spans="6:36" ht="15.75" customHeight="1" x14ac:dyDescent="0.25">
      <c r="F98" s="1"/>
      <c r="Q98" s="1"/>
      <c r="S98" s="1"/>
      <c r="T98" s="1"/>
      <c r="U98" s="1"/>
      <c r="V98" s="1"/>
      <c r="W98" s="1"/>
      <c r="X98" s="1"/>
      <c r="Y98" s="1"/>
      <c r="Z98" s="1"/>
      <c r="AA98" s="273"/>
      <c r="AB98" s="273"/>
      <c r="AC98" s="273"/>
      <c r="AD98" s="273"/>
      <c r="AE98" s="273"/>
      <c r="AF98" s="273"/>
      <c r="AG98" s="273"/>
      <c r="AH98" s="273"/>
      <c r="AI98" s="1"/>
      <c r="AJ98" s="1"/>
    </row>
    <row r="99" spans="6:36" ht="15.75" customHeight="1" x14ac:dyDescent="0.25">
      <c r="F99" s="1"/>
      <c r="Q99" s="1"/>
      <c r="S99" s="1"/>
      <c r="T99" s="1"/>
      <c r="U99" s="1"/>
      <c r="V99" s="1"/>
      <c r="W99" s="1"/>
      <c r="X99" s="1"/>
      <c r="Y99" s="1"/>
      <c r="Z99" s="1"/>
      <c r="AA99" s="273"/>
      <c r="AB99" s="273"/>
      <c r="AC99" s="273"/>
      <c r="AD99" s="273"/>
      <c r="AE99" s="273"/>
      <c r="AF99" s="273"/>
      <c r="AG99" s="273"/>
      <c r="AH99" s="273"/>
      <c r="AI99" s="1"/>
      <c r="AJ99" s="1"/>
    </row>
    <row r="100" spans="6:36" ht="15.75" customHeight="1" x14ac:dyDescent="0.25">
      <c r="F100" s="1"/>
      <c r="Q100" s="1"/>
      <c r="S100" s="1"/>
      <c r="T100" s="1"/>
      <c r="U100" s="1"/>
      <c r="V100" s="1"/>
      <c r="W100" s="1"/>
      <c r="X100" s="1"/>
      <c r="Y100" s="1"/>
      <c r="Z100" s="1"/>
      <c r="AA100" s="273"/>
      <c r="AB100" s="273"/>
      <c r="AC100" s="273"/>
      <c r="AD100" s="273"/>
      <c r="AE100" s="273"/>
      <c r="AF100" s="273"/>
      <c r="AG100" s="273"/>
      <c r="AH100" s="273"/>
      <c r="AI100" s="1"/>
      <c r="AJ100" s="1"/>
    </row>
    <row r="101" spans="6:36" ht="15.75" customHeight="1" x14ac:dyDescent="0.25">
      <c r="F101" s="1"/>
      <c r="Q101" s="1"/>
      <c r="S101" s="1"/>
      <c r="T101" s="1"/>
      <c r="U101" s="1"/>
      <c r="V101" s="1"/>
      <c r="W101" s="1"/>
      <c r="X101" s="1"/>
      <c r="Y101" s="1"/>
      <c r="Z101" s="1"/>
      <c r="AA101" s="273"/>
      <c r="AB101" s="273"/>
      <c r="AC101" s="273"/>
      <c r="AD101" s="273"/>
      <c r="AE101" s="273"/>
      <c r="AF101" s="273"/>
      <c r="AG101" s="273"/>
      <c r="AH101" s="273"/>
      <c r="AI101" s="1"/>
      <c r="AJ101" s="1"/>
    </row>
    <row r="102" spans="6:36" ht="15.75" customHeight="1" x14ac:dyDescent="0.25">
      <c r="F102" s="1"/>
      <c r="Q102" s="1"/>
      <c r="S102" s="1"/>
      <c r="T102" s="1"/>
      <c r="U102" s="1"/>
      <c r="V102" s="1"/>
      <c r="W102" s="1"/>
      <c r="X102" s="1"/>
      <c r="Y102" s="1"/>
      <c r="Z102" s="1"/>
      <c r="AA102" s="273"/>
      <c r="AB102" s="273"/>
      <c r="AC102" s="273"/>
      <c r="AD102" s="273"/>
      <c r="AE102" s="273"/>
      <c r="AF102" s="273"/>
      <c r="AG102" s="273"/>
      <c r="AH102" s="273"/>
      <c r="AI102" s="1"/>
      <c r="AJ102" s="1"/>
    </row>
    <row r="103" spans="6:36" ht="15.75" customHeight="1" x14ac:dyDescent="0.25">
      <c r="F103" s="1"/>
      <c r="Q103" s="1"/>
      <c r="S103" s="1"/>
      <c r="T103" s="1"/>
      <c r="U103" s="1"/>
      <c r="V103" s="1"/>
      <c r="W103" s="1"/>
      <c r="X103" s="1"/>
      <c r="Y103" s="1"/>
      <c r="Z103" s="1"/>
      <c r="AA103" s="273"/>
      <c r="AB103" s="273"/>
      <c r="AC103" s="273"/>
      <c r="AD103" s="273"/>
      <c r="AE103" s="273"/>
      <c r="AF103" s="273"/>
      <c r="AG103" s="273"/>
      <c r="AH103" s="273"/>
      <c r="AI103" s="1"/>
      <c r="AJ103" s="1"/>
    </row>
    <row r="104" spans="6:36" ht="15.75" customHeight="1" x14ac:dyDescent="0.25">
      <c r="F104" s="1"/>
      <c r="Q104" s="1"/>
      <c r="S104" s="1"/>
      <c r="T104" s="1"/>
      <c r="U104" s="1"/>
      <c r="V104" s="1"/>
      <c r="W104" s="1"/>
      <c r="X104" s="1"/>
      <c r="Y104" s="1"/>
      <c r="Z104" s="1"/>
      <c r="AA104" s="273"/>
      <c r="AB104" s="273"/>
      <c r="AC104" s="273"/>
      <c r="AD104" s="273"/>
      <c r="AE104" s="273"/>
      <c r="AF104" s="273"/>
      <c r="AG104" s="273"/>
      <c r="AH104" s="273"/>
      <c r="AI104" s="1"/>
      <c r="AJ104" s="1"/>
    </row>
    <row r="105" spans="6:36" ht="15.75" customHeight="1" x14ac:dyDescent="0.25">
      <c r="F105" s="1"/>
      <c r="Q105" s="1"/>
      <c r="S105" s="1"/>
      <c r="T105" s="1"/>
      <c r="U105" s="1"/>
      <c r="V105" s="1"/>
      <c r="W105" s="1"/>
      <c r="X105" s="1"/>
      <c r="Y105" s="1"/>
      <c r="Z105" s="1"/>
      <c r="AA105" s="273"/>
      <c r="AB105" s="273"/>
      <c r="AC105" s="273"/>
      <c r="AD105" s="273"/>
      <c r="AE105" s="273"/>
      <c r="AF105" s="273"/>
      <c r="AG105" s="273"/>
      <c r="AH105" s="273"/>
      <c r="AI105" s="1"/>
      <c r="AJ105" s="1"/>
    </row>
    <row r="106" spans="6:36" ht="15.75" customHeight="1" x14ac:dyDescent="0.25">
      <c r="F106" s="1"/>
      <c r="Q106" s="1"/>
      <c r="S106" s="1"/>
      <c r="T106" s="1"/>
      <c r="U106" s="1"/>
      <c r="V106" s="1"/>
      <c r="W106" s="1"/>
      <c r="X106" s="1"/>
      <c r="Y106" s="1"/>
      <c r="Z106" s="1"/>
      <c r="AA106" s="273"/>
      <c r="AB106" s="273"/>
      <c r="AC106" s="273"/>
      <c r="AD106" s="273"/>
      <c r="AE106" s="273"/>
      <c r="AF106" s="273"/>
      <c r="AG106" s="273"/>
      <c r="AH106" s="273"/>
      <c r="AI106" s="1"/>
      <c r="AJ106" s="1"/>
    </row>
    <row r="107" spans="6:36" ht="15.75" customHeight="1" x14ac:dyDescent="0.25">
      <c r="F107" s="1"/>
      <c r="Q107" s="1"/>
      <c r="S107" s="1"/>
      <c r="T107" s="1"/>
      <c r="U107" s="1"/>
      <c r="V107" s="1"/>
      <c r="W107" s="1"/>
      <c r="X107" s="1"/>
      <c r="Y107" s="1"/>
      <c r="Z107" s="1"/>
      <c r="AA107" s="273"/>
      <c r="AB107" s="273"/>
      <c r="AC107" s="273"/>
      <c r="AD107" s="273"/>
      <c r="AE107" s="273"/>
      <c r="AF107" s="273"/>
      <c r="AG107" s="273"/>
      <c r="AH107" s="273"/>
      <c r="AI107" s="1"/>
      <c r="AJ107" s="1"/>
    </row>
    <row r="108" spans="6:36" ht="15.75" customHeight="1" x14ac:dyDescent="0.25">
      <c r="F108" s="1"/>
      <c r="Q108" s="1"/>
      <c r="S108" s="1"/>
      <c r="T108" s="1"/>
      <c r="U108" s="1"/>
      <c r="V108" s="1"/>
      <c r="W108" s="1"/>
      <c r="X108" s="1"/>
      <c r="Y108" s="1"/>
      <c r="Z108" s="1"/>
      <c r="AA108" s="273"/>
      <c r="AB108" s="273"/>
      <c r="AC108" s="273"/>
      <c r="AD108" s="273"/>
      <c r="AE108" s="273"/>
      <c r="AF108" s="273"/>
      <c r="AG108" s="273"/>
      <c r="AH108" s="273"/>
      <c r="AI108" s="1"/>
      <c r="AJ108" s="1"/>
    </row>
    <row r="109" spans="6:36" ht="15.75" customHeight="1" x14ac:dyDescent="0.25">
      <c r="F109" s="1"/>
      <c r="Q109" s="1"/>
      <c r="S109" s="1"/>
      <c r="T109" s="1"/>
      <c r="U109" s="1"/>
      <c r="V109" s="1"/>
      <c r="W109" s="1"/>
      <c r="X109" s="1"/>
      <c r="Y109" s="1"/>
      <c r="Z109" s="1"/>
      <c r="AA109" s="273"/>
      <c r="AB109" s="273"/>
      <c r="AC109" s="273"/>
      <c r="AD109" s="273"/>
      <c r="AE109" s="273"/>
      <c r="AF109" s="273"/>
      <c r="AG109" s="273"/>
      <c r="AH109" s="273"/>
      <c r="AI109" s="1"/>
      <c r="AJ109" s="1"/>
    </row>
    <row r="110" spans="6:36" ht="15.75" customHeight="1" x14ac:dyDescent="0.25">
      <c r="F110" s="1"/>
      <c r="Q110" s="1"/>
      <c r="S110" s="1"/>
      <c r="T110" s="1"/>
      <c r="U110" s="1"/>
      <c r="V110" s="1"/>
      <c r="W110" s="1"/>
      <c r="X110" s="1"/>
      <c r="Y110" s="1"/>
      <c r="Z110" s="1"/>
      <c r="AA110" s="273"/>
      <c r="AB110" s="273"/>
      <c r="AC110" s="273"/>
      <c r="AD110" s="273"/>
      <c r="AE110" s="273"/>
      <c r="AF110" s="273"/>
      <c r="AG110" s="273"/>
      <c r="AH110" s="273"/>
      <c r="AI110" s="1"/>
      <c r="AJ110" s="1"/>
    </row>
    <row r="111" spans="6:36" ht="15.75" customHeight="1" x14ac:dyDescent="0.25">
      <c r="F111" s="1"/>
      <c r="Q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6:36" ht="15.75" customHeight="1" x14ac:dyDescent="0.25">
      <c r="F112" s="1"/>
      <c r="Q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6:36" ht="15.75" customHeight="1" x14ac:dyDescent="0.25">
      <c r="F113" s="1"/>
      <c r="Q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6:36" ht="15.75" customHeight="1" x14ac:dyDescent="0.25">
      <c r="F114" s="1"/>
      <c r="Q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6:36" ht="15.75" customHeight="1" x14ac:dyDescent="0.25">
      <c r="F115" s="1"/>
      <c r="Q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6:36" ht="15.75" customHeight="1" x14ac:dyDescent="0.25">
      <c r="F116" s="1"/>
      <c r="Q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6:36" ht="15.75" customHeight="1" x14ac:dyDescent="0.25">
      <c r="F117" s="1"/>
      <c r="Q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6:36" ht="15.75" customHeight="1" x14ac:dyDescent="0.25">
      <c r="F118" s="1"/>
      <c r="Q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6:36" ht="15.75" customHeight="1" x14ac:dyDescent="0.25">
      <c r="F119" s="1"/>
      <c r="Q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6:36" ht="15.75" customHeight="1" x14ac:dyDescent="0.25">
      <c r="F120" s="1"/>
      <c r="Q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6:36" ht="15.75" customHeight="1" x14ac:dyDescent="0.25">
      <c r="F121" s="1"/>
      <c r="Q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6:36" ht="15.75" customHeight="1" x14ac:dyDescent="0.25">
      <c r="F122" s="1"/>
      <c r="Q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6:36" ht="15.75" customHeight="1" x14ac:dyDescent="0.25">
      <c r="F123" s="1"/>
      <c r="Q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6:36" ht="15.75" customHeight="1" x14ac:dyDescent="0.25">
      <c r="F124" s="1"/>
      <c r="Q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6:36" ht="15.75" customHeight="1" x14ac:dyDescent="0.25">
      <c r="F125" s="1"/>
      <c r="Q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6:36" ht="15.75" customHeight="1" x14ac:dyDescent="0.25">
      <c r="F126" s="1"/>
      <c r="Q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6:36" ht="15.75" customHeight="1" x14ac:dyDescent="0.25">
      <c r="F127" s="1"/>
      <c r="Q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6:36" ht="15.75" customHeight="1" x14ac:dyDescent="0.25">
      <c r="F128" s="1"/>
      <c r="Q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6:36" ht="15.75" customHeight="1" x14ac:dyDescent="0.25">
      <c r="F129" s="1"/>
      <c r="Q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6:36" ht="15.75" customHeight="1" x14ac:dyDescent="0.25">
      <c r="F130" s="1"/>
      <c r="Q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6:36" ht="15.75" customHeight="1" x14ac:dyDescent="0.25">
      <c r="F131" s="1"/>
      <c r="Q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6:36" ht="15.75" customHeight="1" x14ac:dyDescent="0.25">
      <c r="F132" s="1"/>
      <c r="Q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6:36" ht="15.75" customHeight="1" x14ac:dyDescent="0.25">
      <c r="F133" s="1"/>
      <c r="Q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6:36" ht="15.75" customHeight="1" x14ac:dyDescent="0.25">
      <c r="F134" s="1"/>
      <c r="Q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6:36" ht="15.75" customHeight="1" x14ac:dyDescent="0.25">
      <c r="F135" s="1"/>
      <c r="Q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6:36" ht="15.75" customHeight="1" x14ac:dyDescent="0.25">
      <c r="F136" s="1"/>
      <c r="Q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6:36" ht="15.75" customHeight="1" x14ac:dyDescent="0.25">
      <c r="F137" s="1"/>
      <c r="Q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6:36" ht="15.75" customHeight="1" x14ac:dyDescent="0.25">
      <c r="F138" s="1"/>
      <c r="Q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6:36" ht="15.75" customHeight="1" x14ac:dyDescent="0.25">
      <c r="F139" s="1"/>
      <c r="Q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6:36" ht="15.75" customHeight="1" x14ac:dyDescent="0.25">
      <c r="F140" s="1"/>
      <c r="Q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6:36" ht="15.75" customHeight="1" x14ac:dyDescent="0.25">
      <c r="F141" s="1"/>
      <c r="Q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6:36" ht="15.75" customHeight="1" x14ac:dyDescent="0.25">
      <c r="F142" s="1"/>
      <c r="Q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6:36" ht="15.75" customHeight="1" x14ac:dyDescent="0.25">
      <c r="F143" s="1"/>
      <c r="Q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6:36" ht="15.75" customHeight="1" x14ac:dyDescent="0.25">
      <c r="F144" s="1"/>
      <c r="Q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6:36" ht="15.75" customHeight="1" x14ac:dyDescent="0.25">
      <c r="F145" s="1"/>
      <c r="Q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6:36" ht="15.75" customHeight="1" x14ac:dyDescent="0.25">
      <c r="F146" s="1"/>
      <c r="Q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6:36" ht="15.75" customHeight="1" x14ac:dyDescent="0.25">
      <c r="F147" s="1"/>
      <c r="Q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6:36" ht="15.75" customHeight="1" x14ac:dyDescent="0.25">
      <c r="F148" s="1"/>
      <c r="Q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6:36" ht="15.75" customHeight="1" x14ac:dyDescent="0.25">
      <c r="F149" s="1"/>
      <c r="Q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6:36" ht="15.75" customHeight="1" x14ac:dyDescent="0.25">
      <c r="F150" s="1"/>
      <c r="Q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6:36" ht="15.75" customHeight="1" x14ac:dyDescent="0.25">
      <c r="F151" s="1"/>
      <c r="Q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6:36" ht="15.75" customHeight="1" x14ac:dyDescent="0.25">
      <c r="F152" s="1"/>
      <c r="Q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6:36" ht="15.75" customHeight="1" x14ac:dyDescent="0.25">
      <c r="F153" s="1"/>
      <c r="Q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6:36" ht="15.75" customHeight="1" x14ac:dyDescent="0.25">
      <c r="F154" s="1"/>
      <c r="Q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6:36" ht="15.75" customHeight="1" x14ac:dyDescent="0.25">
      <c r="F155" s="1"/>
      <c r="Q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6:36" ht="15.75" customHeight="1" x14ac:dyDescent="0.25">
      <c r="F156" s="1"/>
      <c r="Q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6:36" ht="15.75" customHeight="1" x14ac:dyDescent="0.25">
      <c r="F157" s="1"/>
      <c r="Q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6:36" ht="15.75" customHeight="1" x14ac:dyDescent="0.25">
      <c r="F158" s="1"/>
      <c r="Q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6:36" ht="15.75" customHeight="1" x14ac:dyDescent="0.25">
      <c r="F159" s="1"/>
      <c r="Q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6:36" ht="15.75" customHeight="1" x14ac:dyDescent="0.25">
      <c r="F160" s="1"/>
      <c r="Q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6:36" ht="15.75" customHeight="1" x14ac:dyDescent="0.25">
      <c r="F161" s="1"/>
      <c r="Q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6:36" ht="15.75" customHeight="1" x14ac:dyDescent="0.25">
      <c r="F162" s="1"/>
      <c r="Q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6:36" ht="15.75" customHeight="1" x14ac:dyDescent="0.25">
      <c r="F163" s="1"/>
      <c r="Q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6:36" ht="15.75" customHeight="1" x14ac:dyDescent="0.25">
      <c r="F164" s="1"/>
      <c r="Q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6:36" ht="15.75" customHeight="1" x14ac:dyDescent="0.25">
      <c r="F165" s="1"/>
      <c r="Q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6:36" ht="15.75" customHeight="1" x14ac:dyDescent="0.25">
      <c r="F166" s="1"/>
      <c r="Q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6:36" ht="15.75" customHeight="1" x14ac:dyDescent="0.25">
      <c r="F167" s="1"/>
      <c r="Q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6:36" ht="15.75" customHeight="1" x14ac:dyDescent="0.25">
      <c r="F168" s="1"/>
      <c r="Q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6:36" ht="15.75" customHeight="1" x14ac:dyDescent="0.25">
      <c r="F169" s="1"/>
      <c r="Q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6:36" ht="15.75" customHeight="1" x14ac:dyDescent="0.25">
      <c r="F170" s="1"/>
      <c r="Q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6:36" ht="15.75" customHeight="1" x14ac:dyDescent="0.25">
      <c r="F171" s="1"/>
      <c r="Q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6:36" ht="15.75" customHeight="1" x14ac:dyDescent="0.25">
      <c r="F172" s="1"/>
      <c r="Q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6:36" ht="15.75" customHeight="1" x14ac:dyDescent="0.25">
      <c r="F173" s="1"/>
      <c r="Q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6:36" ht="15.75" customHeight="1" x14ac:dyDescent="0.25">
      <c r="F174" s="1"/>
      <c r="Q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6:36" ht="15.75" customHeight="1" x14ac:dyDescent="0.25">
      <c r="F175" s="1"/>
      <c r="Q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6:36" ht="15.75" customHeight="1" x14ac:dyDescent="0.25">
      <c r="F176" s="1"/>
      <c r="Q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6:36" ht="15.75" customHeight="1" x14ac:dyDescent="0.25">
      <c r="F177" s="1"/>
      <c r="Q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6:36" ht="15.75" customHeight="1" x14ac:dyDescent="0.25">
      <c r="F178" s="1"/>
      <c r="Q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6:36" ht="15.75" customHeight="1" x14ac:dyDescent="0.25">
      <c r="F179" s="1"/>
      <c r="Q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6:36" ht="15.75" customHeight="1" x14ac:dyDescent="0.25">
      <c r="F180" s="1"/>
      <c r="Q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6:36" ht="15.75" customHeight="1" x14ac:dyDescent="0.25">
      <c r="F181" s="1"/>
      <c r="Q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6:36" ht="15.75" customHeight="1" x14ac:dyDescent="0.25">
      <c r="F182" s="1"/>
      <c r="Q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6:36" ht="15.75" customHeight="1" x14ac:dyDescent="0.25">
      <c r="F183" s="1"/>
      <c r="Q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6:36" ht="15.75" customHeight="1" x14ac:dyDescent="0.25">
      <c r="F184" s="1"/>
      <c r="Q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6:36" ht="15.75" customHeight="1" x14ac:dyDescent="0.25">
      <c r="F185" s="1"/>
      <c r="Q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6:36" ht="15.75" customHeight="1" x14ac:dyDescent="0.25">
      <c r="F186" s="1"/>
      <c r="Q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6:36" ht="15.75" customHeight="1" x14ac:dyDescent="0.25">
      <c r="F187" s="1"/>
      <c r="Q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6:36" ht="15.75" customHeight="1" x14ac:dyDescent="0.25">
      <c r="F188" s="1"/>
      <c r="Q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6:36" ht="15.75" customHeight="1" x14ac:dyDescent="0.25">
      <c r="F189" s="1"/>
      <c r="Q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6:36" ht="15.75" customHeight="1" x14ac:dyDescent="0.25">
      <c r="F190" s="1"/>
      <c r="Q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6:36" ht="15.75" customHeight="1" x14ac:dyDescent="0.25">
      <c r="F191" s="1"/>
      <c r="Q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6:36" ht="15.75" customHeight="1" x14ac:dyDescent="0.25">
      <c r="F192" s="1"/>
      <c r="Q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6:36" ht="15.75" customHeight="1" x14ac:dyDescent="0.25">
      <c r="F193" s="1"/>
      <c r="Q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6:36" ht="15.75" customHeight="1" x14ac:dyDescent="0.25">
      <c r="F194" s="1"/>
      <c r="Q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6:36" ht="15.75" customHeight="1" x14ac:dyDescent="0.25">
      <c r="F195" s="1"/>
      <c r="Q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6:36" ht="15.75" customHeight="1" x14ac:dyDescent="0.25">
      <c r="F196" s="1"/>
      <c r="Q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6:36" ht="15.75" customHeight="1" x14ac:dyDescent="0.25">
      <c r="F197" s="1"/>
      <c r="Q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6:36" ht="15.75" customHeight="1" x14ac:dyDescent="0.25">
      <c r="F198" s="1"/>
      <c r="Q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6:36" ht="15.75" customHeight="1" x14ac:dyDescent="0.25">
      <c r="F199" s="1"/>
      <c r="Q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6:36" ht="15.75" customHeight="1" x14ac:dyDescent="0.25">
      <c r="F200" s="1"/>
      <c r="Q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6:36" ht="15.75" customHeight="1" x14ac:dyDescent="0.25">
      <c r="F201" s="1"/>
      <c r="Q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6:36" ht="15.75" customHeight="1" x14ac:dyDescent="0.25">
      <c r="F202" s="1"/>
      <c r="Q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6:36" ht="15.75" customHeight="1" x14ac:dyDescent="0.25">
      <c r="F203" s="1"/>
      <c r="Q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6:36" ht="15.75" customHeight="1" x14ac:dyDescent="0.25">
      <c r="F204" s="1"/>
      <c r="Q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6:36" ht="15.75" customHeight="1" x14ac:dyDescent="0.25">
      <c r="F205" s="1"/>
      <c r="Q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6:36" ht="15.75" customHeight="1" x14ac:dyDescent="0.25">
      <c r="F206" s="1"/>
      <c r="Q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6:36" ht="15.75" customHeight="1" x14ac:dyDescent="0.25">
      <c r="F207" s="1"/>
      <c r="Q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6:36" ht="15.75" customHeight="1" x14ac:dyDescent="0.25">
      <c r="F208" s="1"/>
      <c r="Q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6:36" ht="15.75" customHeight="1" x14ac:dyDescent="0.25">
      <c r="F209" s="1"/>
      <c r="Q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6:36" ht="15.75" customHeight="1" x14ac:dyDescent="0.25">
      <c r="F210" s="1"/>
      <c r="Q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6:36" ht="15.75" customHeight="1" x14ac:dyDescent="0.25">
      <c r="F211" s="1"/>
      <c r="Q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6:36" ht="15.75" customHeight="1" x14ac:dyDescent="0.25">
      <c r="F212" s="1"/>
      <c r="Q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6:36" ht="15.75" customHeight="1" x14ac:dyDescent="0.25">
      <c r="F213" s="1"/>
      <c r="Q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6:36" ht="15.75" customHeight="1" x14ac:dyDescent="0.25">
      <c r="F214" s="1"/>
      <c r="Q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6:36" ht="15.75" customHeight="1" x14ac:dyDescent="0.25">
      <c r="F215" s="1"/>
      <c r="Q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6:36" ht="15.75" customHeight="1" x14ac:dyDescent="0.25">
      <c r="F216" s="1"/>
      <c r="Q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6:36" ht="15.75" customHeight="1" x14ac:dyDescent="0.25">
      <c r="F217" s="1"/>
      <c r="Q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6:36" ht="15.75" customHeight="1" x14ac:dyDescent="0.25">
      <c r="F218" s="1"/>
      <c r="Q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6:36" ht="15.75" customHeight="1" x14ac:dyDescent="0.25">
      <c r="F219" s="1"/>
      <c r="Q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6:36" ht="15.75" customHeight="1" x14ac:dyDescent="0.25">
      <c r="F220" s="1"/>
      <c r="Q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6:36" ht="15.75" customHeight="1" x14ac:dyDescent="0.25">
      <c r="F221" s="1"/>
      <c r="Q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6:36" ht="15.75" customHeight="1" x14ac:dyDescent="0.25">
      <c r="F222" s="1"/>
      <c r="Q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6:36" ht="15.75" customHeight="1" x14ac:dyDescent="0.25">
      <c r="F223" s="1"/>
      <c r="Q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6:36" ht="15.75" customHeight="1" x14ac:dyDescent="0.25">
      <c r="F224" s="1"/>
      <c r="Q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6:36" ht="15.75" customHeight="1" x14ac:dyDescent="0.25">
      <c r="F225" s="1"/>
      <c r="Q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6:36" ht="15.75" customHeight="1" x14ac:dyDescent="0.25">
      <c r="F226" s="1"/>
      <c r="Q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6:36" ht="15.75" customHeight="1" x14ac:dyDescent="0.25">
      <c r="F227" s="1"/>
      <c r="Q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6:36" ht="15.75" customHeight="1" x14ac:dyDescent="0.25">
      <c r="F228" s="1"/>
      <c r="Q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6:36" ht="15.75" customHeight="1" x14ac:dyDescent="0.25">
      <c r="F229" s="1"/>
      <c r="Q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6:36" ht="15.75" customHeight="1" x14ac:dyDescent="0.25">
      <c r="F230" s="1"/>
      <c r="Q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6:36" ht="15.75" customHeight="1" x14ac:dyDescent="0.25">
      <c r="F231" s="1"/>
      <c r="Q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6:36" ht="15.75" customHeight="1" x14ac:dyDescent="0.25">
      <c r="F232" s="1"/>
      <c r="Q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6:36" ht="15.75" customHeight="1" x14ac:dyDescent="0.25">
      <c r="F233" s="1"/>
      <c r="Q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6:36" ht="15.75" customHeight="1" x14ac:dyDescent="0.25">
      <c r="F234" s="1"/>
      <c r="Q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6:36" ht="15.75" customHeight="1" x14ac:dyDescent="0.25">
      <c r="F235" s="1"/>
      <c r="Q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6:36" ht="15.75" customHeight="1" x14ac:dyDescent="0.25">
      <c r="F236" s="1"/>
      <c r="Q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6:36" ht="15.75" customHeight="1" x14ac:dyDescent="0.25">
      <c r="F237" s="1"/>
      <c r="Q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6:36" ht="15.75" customHeight="1" x14ac:dyDescent="0.25">
      <c r="F238" s="1"/>
      <c r="Q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6:36" ht="15.75" customHeight="1" x14ac:dyDescent="0.25">
      <c r="F239" s="1"/>
      <c r="Q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6:36" ht="15.75" customHeight="1" x14ac:dyDescent="0.25">
      <c r="F240" s="1"/>
      <c r="Q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6:36" ht="15.75" customHeight="1" x14ac:dyDescent="0.25">
      <c r="F241" s="1"/>
      <c r="Q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6:36" ht="15.75" customHeight="1" x14ac:dyDescent="0.25">
      <c r="F242" s="1"/>
      <c r="Q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6:36" ht="15.75" customHeight="1" x14ac:dyDescent="0.25">
      <c r="F243" s="1"/>
      <c r="Q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6:36" ht="15.75" customHeight="1" x14ac:dyDescent="0.25">
      <c r="F244" s="1"/>
      <c r="Q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6:36" ht="15.75" customHeight="1" x14ac:dyDescent="0.25">
      <c r="F245" s="1"/>
      <c r="Q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6:36" ht="15.75" customHeight="1" x14ac:dyDescent="0.25">
      <c r="F246" s="1"/>
      <c r="Q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6:36" ht="15.75" customHeight="1" x14ac:dyDescent="0.25">
      <c r="F247" s="1"/>
      <c r="Q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6:36" ht="15.75" customHeight="1" x14ac:dyDescent="0.25">
      <c r="F248" s="1"/>
      <c r="Q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6:36" ht="15.75" customHeight="1" x14ac:dyDescent="0.25">
      <c r="F249" s="1"/>
      <c r="Q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6:36" ht="15.75" customHeight="1" x14ac:dyDescent="0.25">
      <c r="F250" s="1"/>
      <c r="Q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6:36" ht="15.75" customHeight="1" x14ac:dyDescent="0.25">
      <c r="F251" s="1"/>
      <c r="Q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6:36" ht="15.75" customHeight="1" x14ac:dyDescent="0.25">
      <c r="F252" s="1"/>
      <c r="Q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6:36" ht="15.75" customHeight="1" x14ac:dyDescent="0.25">
      <c r="F253" s="1"/>
      <c r="Q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6:36" ht="15.75" customHeight="1" x14ac:dyDescent="0.25">
      <c r="F254" s="1"/>
      <c r="Q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6:36" ht="15.75" customHeight="1" x14ac:dyDescent="0.25">
      <c r="F255" s="1"/>
      <c r="Q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6:36" ht="15.75" customHeight="1" x14ac:dyDescent="0.25">
      <c r="F256" s="1"/>
      <c r="Q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6:36" ht="15.75" customHeight="1" x14ac:dyDescent="0.25">
      <c r="F257" s="1"/>
      <c r="Q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6:36" ht="15.75" customHeight="1" x14ac:dyDescent="0.25">
      <c r="F258" s="1"/>
      <c r="Q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6:36" ht="15.75" customHeight="1" x14ac:dyDescent="0.25">
      <c r="F259" s="1"/>
      <c r="Q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6:36" ht="15.75" customHeight="1" x14ac:dyDescent="0.25">
      <c r="F260" s="1"/>
      <c r="Q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6:36" ht="15.75" customHeight="1" x14ac:dyDescent="0.25">
      <c r="F261" s="1"/>
      <c r="Q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6:36" ht="15.75" customHeight="1" x14ac:dyDescent="0.25">
      <c r="F262" s="1"/>
      <c r="Q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6:36" ht="15.75" customHeight="1" x14ac:dyDescent="0.25">
      <c r="F263" s="1"/>
      <c r="Q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6:36" ht="15.75" customHeight="1" x14ac:dyDescent="0.25">
      <c r="F264" s="1"/>
      <c r="Q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6:36" ht="15.75" customHeight="1" x14ac:dyDescent="0.25">
      <c r="F265" s="1"/>
      <c r="Q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6:36" ht="15.75" customHeight="1" x14ac:dyDescent="0.25">
      <c r="F266" s="1"/>
      <c r="Q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6:36" ht="15.75" customHeight="1" x14ac:dyDescent="0.25">
      <c r="F267" s="1"/>
      <c r="Q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6:36" ht="15.75" customHeight="1" x14ac:dyDescent="0.25">
      <c r="F268" s="1"/>
      <c r="Q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6:36" ht="15.75" customHeight="1" x14ac:dyDescent="0.25">
      <c r="F269" s="1"/>
      <c r="Q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6:36" ht="15.75" customHeight="1" x14ac:dyDescent="0.25">
      <c r="F270" s="1"/>
      <c r="Q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6:36" ht="15.75" customHeight="1" x14ac:dyDescent="0.25">
      <c r="F271" s="1"/>
      <c r="Q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6:36" ht="15.75" customHeight="1" x14ac:dyDescent="0.25">
      <c r="F272" s="1"/>
      <c r="Q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6:36" ht="15.75" customHeight="1" x14ac:dyDescent="0.25">
      <c r="F273" s="1"/>
      <c r="Q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6:36" ht="15.75" customHeight="1" x14ac:dyDescent="0.25"/>
    <row r="275" spans="6:36" ht="15.75" customHeight="1" x14ac:dyDescent="0.25"/>
    <row r="276" spans="6:36" ht="15.75" customHeight="1" x14ac:dyDescent="0.25"/>
    <row r="277" spans="6:36" ht="15.75" customHeight="1" x14ac:dyDescent="0.25"/>
    <row r="278" spans="6:36" ht="15.75" customHeight="1" x14ac:dyDescent="0.25"/>
    <row r="279" spans="6:36" ht="15.75" customHeight="1" x14ac:dyDescent="0.25"/>
    <row r="280" spans="6:36" ht="15.75" customHeight="1" x14ac:dyDescent="0.25"/>
    <row r="281" spans="6:36" ht="15.75" customHeight="1" x14ac:dyDescent="0.25"/>
    <row r="282" spans="6:36" ht="15.75" customHeight="1" x14ac:dyDescent="0.25"/>
    <row r="283" spans="6:36" ht="15.75" customHeight="1" x14ac:dyDescent="0.25"/>
    <row r="284" spans="6:36" ht="15.75" customHeight="1" x14ac:dyDescent="0.25"/>
    <row r="285" spans="6:36" ht="15.75" customHeight="1" x14ac:dyDescent="0.25"/>
    <row r="286" spans="6:36" ht="15.75" customHeight="1" x14ac:dyDescent="0.25"/>
    <row r="287" spans="6:36" ht="15.75" customHeight="1" x14ac:dyDescent="0.25"/>
    <row r="288" spans="6:36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mergeCells count="12">
    <mergeCell ref="B73:D73"/>
    <mergeCell ref="E8:E11"/>
    <mergeCell ref="F8:F11"/>
    <mergeCell ref="E5:J5"/>
    <mergeCell ref="B8:B11"/>
    <mergeCell ref="C8:C11"/>
    <mergeCell ref="D8:D11"/>
    <mergeCell ref="B2:C2"/>
    <mergeCell ref="E2:J2"/>
    <mergeCell ref="B3:C3"/>
    <mergeCell ref="E3:J3"/>
    <mergeCell ref="E4:J4"/>
  </mergeCells>
  <pageMargins left="0.7" right="0.7" top="0.75" bottom="0.75" header="0" footer="0"/>
  <pageSetup orientation="landscape" r:id="rId1"/>
  <ignoredErrors>
    <ignoredError sqref="F14:F18 F33 F44:F45 F56 F51 F54 F64:F67 F58 F46 F42" formula="1"/>
    <ignoredError sqref="B13:D20 D32 B44:D47 B49 C50 B51:D54 D55 B64:D69 B33:D42 D43 B56:D58 B24:D25 B27:D30 B60:D6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FF"/>
  </sheetPr>
  <dimension ref="A1:V992"/>
  <sheetViews>
    <sheetView topLeftCell="A2" zoomScale="91" zoomScaleNormal="91" workbookViewId="0">
      <selection activeCell="L44" sqref="L44"/>
    </sheetView>
  </sheetViews>
  <sheetFormatPr baseColWidth="10" defaultColWidth="14.42578125" defaultRowHeight="15" customHeight="1" x14ac:dyDescent="0.25"/>
  <cols>
    <col min="1" max="1" width="3" customWidth="1"/>
    <col min="2" max="2" width="4.28515625" customWidth="1"/>
    <col min="3" max="3" width="3.42578125" customWidth="1"/>
    <col min="4" max="4" width="4.7109375" customWidth="1"/>
    <col min="5" max="5" width="67.140625" customWidth="1"/>
    <col min="6" max="6" width="15.7109375" customWidth="1"/>
    <col min="7" max="7" width="13.7109375" customWidth="1"/>
    <col min="8" max="8" width="15.7109375" customWidth="1"/>
    <col min="9" max="9" width="13.140625" customWidth="1"/>
    <col min="10" max="10" width="5" customWidth="1"/>
    <col min="11" max="11" width="10" customWidth="1"/>
    <col min="12" max="12" width="24.28515625" style="57" customWidth="1"/>
    <col min="13" max="13" width="15.7109375" style="57" customWidth="1"/>
    <col min="14" max="14" width="14.85546875" style="57" customWidth="1"/>
    <col min="15" max="15" width="13.42578125" style="57" customWidth="1"/>
    <col min="16" max="16" width="14.85546875" style="57" customWidth="1"/>
    <col min="17" max="18" width="10" style="57" customWidth="1"/>
    <col min="19" max="22" width="10" customWidth="1"/>
  </cols>
  <sheetData>
    <row r="1" spans="1:22" x14ac:dyDescent="0.25">
      <c r="A1" s="1"/>
      <c r="B1" s="1"/>
      <c r="C1" s="1"/>
      <c r="D1" s="1"/>
      <c r="E1" s="1"/>
      <c r="F1" s="1"/>
      <c r="G1" s="18"/>
      <c r="H1" s="1"/>
      <c r="I1" s="1"/>
      <c r="J1" s="7"/>
    </row>
    <row r="2" spans="1:22" x14ac:dyDescent="0.25">
      <c r="A2" s="1"/>
      <c r="B2" s="733"/>
      <c r="C2" s="732"/>
      <c r="D2" s="1"/>
      <c r="E2" s="731" t="s">
        <v>322</v>
      </c>
      <c r="F2" s="732"/>
      <c r="G2" s="732"/>
      <c r="H2" s="1"/>
      <c r="I2" s="4"/>
      <c r="J2" s="7"/>
    </row>
    <row r="3" spans="1:22" x14ac:dyDescent="0.25">
      <c r="A3" s="1"/>
      <c r="B3" s="733"/>
      <c r="C3" s="732"/>
      <c r="D3" s="1"/>
      <c r="E3" s="735" t="s">
        <v>85</v>
      </c>
      <c r="F3" s="732"/>
      <c r="G3" s="732"/>
      <c r="H3" s="3"/>
      <c r="I3" s="4"/>
      <c r="J3" s="7"/>
    </row>
    <row r="4" spans="1:22" x14ac:dyDescent="0.25">
      <c r="A4" s="1"/>
      <c r="B4" s="1"/>
      <c r="C4" s="1"/>
      <c r="D4" s="1"/>
      <c r="E4" s="735" t="s">
        <v>0</v>
      </c>
      <c r="F4" s="732"/>
      <c r="G4" s="732"/>
      <c r="H4" s="6"/>
      <c r="I4" s="1"/>
      <c r="J4" s="7"/>
    </row>
    <row r="5" spans="1:22" x14ac:dyDescent="0.25">
      <c r="A5" s="1"/>
      <c r="B5" s="1"/>
      <c r="C5" s="5"/>
      <c r="D5" s="5"/>
      <c r="E5" s="731" t="s">
        <v>192</v>
      </c>
      <c r="F5" s="732"/>
      <c r="G5" s="732"/>
      <c r="H5" s="732"/>
      <c r="I5" s="1"/>
      <c r="J5" s="7"/>
    </row>
    <row r="6" spans="1:22" ht="15.75" customHeight="1" thickBot="1" x14ac:dyDescent="0.3">
      <c r="A6" s="1"/>
      <c r="B6" s="49"/>
      <c r="C6" s="49"/>
      <c r="D6" s="49"/>
      <c r="E6" s="49"/>
      <c r="F6" s="49"/>
      <c r="G6" s="50">
        <f>+G8-G14</f>
        <v>0</v>
      </c>
      <c r="H6" s="50">
        <f>+H8-H14</f>
        <v>0</v>
      </c>
      <c r="I6" s="1"/>
      <c r="J6" s="7"/>
      <c r="L6" s="605"/>
      <c r="M6" s="605"/>
      <c r="N6" s="605"/>
      <c r="O6" s="605"/>
      <c r="P6" s="605"/>
    </row>
    <row r="7" spans="1:22" ht="15" customHeight="1" thickBot="1" x14ac:dyDescent="0.3">
      <c r="A7" s="1"/>
      <c r="B7" s="126" t="s">
        <v>2</v>
      </c>
      <c r="C7" s="126" t="s">
        <v>3</v>
      </c>
      <c r="D7" s="126" t="s">
        <v>4</v>
      </c>
      <c r="E7" s="325" t="s">
        <v>5</v>
      </c>
      <c r="F7" s="672" t="s">
        <v>6</v>
      </c>
      <c r="G7" s="674" t="s">
        <v>7</v>
      </c>
      <c r="H7" s="673" t="s">
        <v>8</v>
      </c>
      <c r="I7" s="340" t="s">
        <v>9</v>
      </c>
      <c r="J7" s="7"/>
      <c r="K7" s="57"/>
      <c r="L7" s="763" t="s">
        <v>391</v>
      </c>
      <c r="M7" s="763"/>
      <c r="N7" s="763"/>
      <c r="O7" s="763"/>
      <c r="P7" s="763"/>
    </row>
    <row r="8" spans="1:22" ht="15" customHeight="1" thickBot="1" x14ac:dyDescent="0.3">
      <c r="A8" s="1"/>
      <c r="B8" s="148"/>
      <c r="C8" s="148"/>
      <c r="D8" s="148"/>
      <c r="E8" s="338" t="s">
        <v>10</v>
      </c>
      <c r="F8" s="675">
        <f>+F11+F9</f>
        <v>113525861</v>
      </c>
      <c r="G8" s="677">
        <f>+G11+G9+G13</f>
        <v>-10222027</v>
      </c>
      <c r="H8" s="676">
        <f>+F8+G8</f>
        <v>103303834</v>
      </c>
      <c r="I8" s="333">
        <f t="shared" ref="I8:I71" si="0">IFERROR(H8/F8-1,"0.00%")</f>
        <v>-9.0041395942374702E-2</v>
      </c>
      <c r="J8" s="336"/>
      <c r="K8" s="57"/>
      <c r="L8" s="646" t="s">
        <v>332</v>
      </c>
      <c r="M8" s="646" t="s">
        <v>333</v>
      </c>
      <c r="N8" s="646" t="s">
        <v>334</v>
      </c>
      <c r="O8" s="646" t="s">
        <v>335</v>
      </c>
      <c r="P8" s="646" t="s">
        <v>336</v>
      </c>
    </row>
    <row r="9" spans="1:22" ht="15" customHeight="1" x14ac:dyDescent="0.25">
      <c r="A9" s="7"/>
      <c r="B9" s="341" t="s">
        <v>23</v>
      </c>
      <c r="C9" s="127"/>
      <c r="D9" s="127"/>
      <c r="E9" s="127" t="s">
        <v>24</v>
      </c>
      <c r="F9" s="362">
        <f t="shared" ref="F9:G9" si="1">F10</f>
        <v>0</v>
      </c>
      <c r="G9" s="362">
        <f t="shared" si="1"/>
        <v>0</v>
      </c>
      <c r="H9" s="369">
        <f t="shared" ref="H9:H10" si="2">F9+G9</f>
        <v>0</v>
      </c>
      <c r="I9" s="334" t="str">
        <f t="shared" si="0"/>
        <v>0.00%</v>
      </c>
      <c r="J9" s="44"/>
      <c r="K9" s="141"/>
      <c r="L9" s="786" t="s">
        <v>350</v>
      </c>
      <c r="M9" s="773">
        <v>103303834000</v>
      </c>
      <c r="N9" s="67">
        <v>0</v>
      </c>
      <c r="O9" s="67">
        <v>0</v>
      </c>
      <c r="P9" s="650">
        <v>0</v>
      </c>
      <c r="Q9" s="141"/>
      <c r="R9" s="141"/>
      <c r="S9" s="7"/>
      <c r="T9" s="7"/>
      <c r="U9" s="7"/>
      <c r="V9" s="7"/>
    </row>
    <row r="10" spans="1:22" ht="15" customHeight="1" x14ac:dyDescent="0.25">
      <c r="A10" s="7"/>
      <c r="B10" s="127"/>
      <c r="C10" s="339" t="s">
        <v>109</v>
      </c>
      <c r="D10" s="127"/>
      <c r="E10" s="128" t="s">
        <v>24</v>
      </c>
      <c r="F10" s="370"/>
      <c r="G10" s="362"/>
      <c r="H10" s="371">
        <f t="shared" si="2"/>
        <v>0</v>
      </c>
      <c r="I10" s="334" t="str">
        <f t="shared" si="0"/>
        <v>0.00%</v>
      </c>
      <c r="J10" s="44"/>
      <c r="K10" s="141"/>
      <c r="L10" s="649" t="s">
        <v>351</v>
      </c>
      <c r="M10" s="773">
        <v>103303834000</v>
      </c>
      <c r="N10" s="67">
        <v>0</v>
      </c>
      <c r="O10" s="67">
        <v>0</v>
      </c>
      <c r="P10" s="650">
        <v>0</v>
      </c>
      <c r="Q10" s="141"/>
      <c r="R10" s="141"/>
      <c r="S10" s="7"/>
      <c r="T10" s="7"/>
      <c r="U10" s="7"/>
      <c r="V10" s="7"/>
    </row>
    <row r="11" spans="1:22" ht="15" customHeight="1" x14ac:dyDescent="0.25">
      <c r="A11" s="7"/>
      <c r="B11" s="127" t="s">
        <v>29</v>
      </c>
      <c r="C11" s="127" t="s">
        <v>12</v>
      </c>
      <c r="D11" s="127" t="s">
        <v>13</v>
      </c>
      <c r="E11" s="127" t="s">
        <v>30</v>
      </c>
      <c r="F11" s="362">
        <f t="shared" ref="F11:G11" si="3">+F12</f>
        <v>113525861</v>
      </c>
      <c r="G11" s="362">
        <f t="shared" si="3"/>
        <v>-10222027</v>
      </c>
      <c r="H11" s="364">
        <f t="shared" ref="H11:H13" si="4">+F11+G11</f>
        <v>103303834</v>
      </c>
      <c r="I11" s="334">
        <f t="shared" si="0"/>
        <v>-9.0041395942374702E-2</v>
      </c>
      <c r="J11" s="44"/>
      <c r="K11" s="141"/>
      <c r="L11" s="649" t="s">
        <v>353</v>
      </c>
      <c r="M11" s="773">
        <v>103303834000</v>
      </c>
      <c r="N11" s="67">
        <v>0</v>
      </c>
      <c r="O11" s="67">
        <v>0</v>
      </c>
      <c r="P11" s="650">
        <v>0</v>
      </c>
      <c r="Q11" s="141"/>
      <c r="R11" s="141"/>
      <c r="S11" s="7"/>
      <c r="T11" s="7"/>
      <c r="U11" s="7"/>
      <c r="V11" s="7"/>
    </row>
    <row r="12" spans="1:22" ht="15" customHeight="1" x14ac:dyDescent="0.25">
      <c r="A12" s="1"/>
      <c r="B12" s="128" t="s">
        <v>18</v>
      </c>
      <c r="C12" s="128" t="s">
        <v>25</v>
      </c>
      <c r="D12" s="128" t="s">
        <v>13</v>
      </c>
      <c r="E12" s="128" t="s">
        <v>31</v>
      </c>
      <c r="F12" s="315">
        <v>113525861</v>
      </c>
      <c r="G12" s="361">
        <f>+'Decretos 050505'!F16</f>
        <v>-10222027</v>
      </c>
      <c r="H12" s="365">
        <f t="shared" si="4"/>
        <v>103303834</v>
      </c>
      <c r="I12" s="335">
        <f t="shared" si="0"/>
        <v>-9.0041395942374702E-2</v>
      </c>
      <c r="J12" s="44"/>
      <c r="K12" s="57"/>
      <c r="L12" s="651" t="s">
        <v>362</v>
      </c>
      <c r="M12" s="789">
        <v>0</v>
      </c>
      <c r="N12" s="697">
        <v>0</v>
      </c>
      <c r="O12" s="697">
        <v>0</v>
      </c>
      <c r="P12" s="782">
        <v>0</v>
      </c>
    </row>
    <row r="13" spans="1:22" s="474" customFormat="1" ht="15" customHeight="1" thickBot="1" x14ac:dyDescent="0.3">
      <c r="A13" s="1"/>
      <c r="B13" s="127" t="s">
        <v>37</v>
      </c>
      <c r="C13" s="128"/>
      <c r="D13" s="128"/>
      <c r="E13" s="127" t="s">
        <v>272</v>
      </c>
      <c r="F13" s="315">
        <v>0</v>
      </c>
      <c r="G13" s="362"/>
      <c r="H13" s="364">
        <f t="shared" si="4"/>
        <v>0</v>
      </c>
      <c r="I13" s="334" t="str">
        <f t="shared" si="0"/>
        <v>0.00%</v>
      </c>
      <c r="J13" s="44"/>
      <c r="K13" s="57"/>
      <c r="L13" s="787" t="s">
        <v>363</v>
      </c>
      <c r="M13" s="788">
        <f>M12+M9</f>
        <v>103303834000</v>
      </c>
      <c r="N13" s="788">
        <f t="shared" ref="N13:P13" si="5">N12+N9</f>
        <v>0</v>
      </c>
      <c r="O13" s="788">
        <f t="shared" si="5"/>
        <v>0</v>
      </c>
      <c r="P13" s="788">
        <f t="shared" si="5"/>
        <v>0</v>
      </c>
      <c r="Q13" s="57"/>
      <c r="R13" s="57"/>
    </row>
    <row r="14" spans="1:22" ht="15" customHeight="1" x14ac:dyDescent="0.25">
      <c r="A14" s="1"/>
      <c r="B14" s="126"/>
      <c r="C14" s="126"/>
      <c r="D14" s="126"/>
      <c r="E14" s="325" t="s">
        <v>39</v>
      </c>
      <c r="F14" s="375">
        <f>+F43+F15+F71</f>
        <v>113525861</v>
      </c>
      <c r="G14" s="643">
        <f>+G43+G15+G71+G41</f>
        <v>-10222027</v>
      </c>
      <c r="H14" s="376">
        <f>+F14+G14</f>
        <v>103303834</v>
      </c>
      <c r="I14" s="530">
        <f t="shared" si="0"/>
        <v>-9.0041395942374702E-2</v>
      </c>
      <c r="J14" s="336"/>
      <c r="K14" s="57"/>
    </row>
    <row r="15" spans="1:22" ht="15" hidden="1" customHeight="1" x14ac:dyDescent="0.25">
      <c r="A15" s="1"/>
      <c r="B15" s="126" t="s">
        <v>48</v>
      </c>
      <c r="C15" s="126" t="s">
        <v>12</v>
      </c>
      <c r="D15" s="126" t="s">
        <v>13</v>
      </c>
      <c r="E15" s="126" t="s">
        <v>14</v>
      </c>
      <c r="F15" s="375">
        <f>+F16</f>
        <v>0</v>
      </c>
      <c r="G15" s="638">
        <f>+G16</f>
        <v>0</v>
      </c>
      <c r="H15" s="376">
        <f t="shared" ref="H15:H71" si="6">+F15+G15</f>
        <v>0</v>
      </c>
      <c r="I15" s="550" t="str">
        <f t="shared" si="0"/>
        <v>0.00%</v>
      </c>
      <c r="J15" s="44"/>
      <c r="K15" s="49"/>
      <c r="Q15" s="49"/>
      <c r="R15" s="49"/>
      <c r="S15" s="1"/>
      <c r="T15" s="1"/>
      <c r="U15" s="1"/>
      <c r="V15" s="1"/>
    </row>
    <row r="16" spans="1:22" ht="15" hidden="1" customHeight="1" x14ac:dyDescent="0.25">
      <c r="A16" s="1"/>
      <c r="B16" s="128"/>
      <c r="C16" s="127" t="s">
        <v>80</v>
      </c>
      <c r="D16" s="127" t="s">
        <v>13</v>
      </c>
      <c r="E16" s="127" t="s">
        <v>148</v>
      </c>
      <c r="F16" s="362">
        <f>SUM(F18:F40)</f>
        <v>0</v>
      </c>
      <c r="G16" s="391"/>
      <c r="H16" s="364">
        <f t="shared" si="6"/>
        <v>0</v>
      </c>
      <c r="I16" s="551" t="str">
        <f t="shared" si="0"/>
        <v>0.00%</v>
      </c>
      <c r="J16" s="44"/>
      <c r="K16" s="1"/>
      <c r="L16" s="1"/>
      <c r="M16" s="1"/>
      <c r="N16" s="1"/>
      <c r="O16" s="1"/>
      <c r="P16" s="1"/>
      <c r="Q16" s="49"/>
      <c r="R16" s="49"/>
      <c r="S16" s="1"/>
      <c r="T16" s="1"/>
      <c r="U16" s="1"/>
      <c r="V16" s="1"/>
    </row>
    <row r="17" spans="1:22" s="161" customFormat="1" ht="15" hidden="1" customHeight="1" x14ac:dyDescent="0.25">
      <c r="A17" s="1"/>
      <c r="B17" s="128"/>
      <c r="C17" s="127"/>
      <c r="D17" s="164" t="s">
        <v>149</v>
      </c>
      <c r="E17" s="128" t="s">
        <v>150</v>
      </c>
      <c r="F17" s="361">
        <v>0</v>
      </c>
      <c r="G17" s="391">
        <f>+'Decretos 050505'!F29</f>
        <v>0</v>
      </c>
      <c r="H17" s="374">
        <f t="shared" si="6"/>
        <v>0</v>
      </c>
      <c r="I17" s="551" t="str">
        <f t="shared" si="0"/>
        <v>0.00%</v>
      </c>
      <c r="J17" s="44"/>
      <c r="K17" s="1"/>
      <c r="L17" s="1"/>
      <c r="M17" s="1"/>
      <c r="N17" s="1"/>
      <c r="O17" s="1"/>
      <c r="P17" s="1"/>
      <c r="Q17" s="49"/>
      <c r="R17" s="49"/>
      <c r="S17" s="1"/>
      <c r="T17" s="1"/>
      <c r="U17" s="1"/>
      <c r="V17" s="1"/>
    </row>
    <row r="18" spans="1:22" ht="15" hidden="1" customHeight="1" x14ac:dyDescent="0.25">
      <c r="A18" s="1"/>
      <c r="B18" s="128"/>
      <c r="C18" s="128"/>
      <c r="D18" s="128" t="s">
        <v>164</v>
      </c>
      <c r="E18" s="128" t="s">
        <v>182</v>
      </c>
      <c r="F18" s="361">
        <v>0</v>
      </c>
      <c r="G18" s="391">
        <f>+'Decretos 050505'!F30</f>
        <v>0</v>
      </c>
      <c r="H18" s="365">
        <f t="shared" si="6"/>
        <v>0</v>
      </c>
      <c r="I18" s="552" t="str">
        <f t="shared" si="0"/>
        <v>0.00%</v>
      </c>
      <c r="J18" s="44"/>
      <c r="K18" s="1"/>
      <c r="L18" s="1"/>
      <c r="M18" s="1"/>
      <c r="N18" s="1"/>
      <c r="O18" s="1"/>
      <c r="P18" s="1"/>
      <c r="Q18" s="49"/>
      <c r="R18" s="49"/>
      <c r="S18" s="1"/>
      <c r="T18" s="1"/>
      <c r="U18" s="1"/>
      <c r="V18" s="1"/>
    </row>
    <row r="19" spans="1:22" ht="15" hidden="1" customHeight="1" x14ac:dyDescent="0.25">
      <c r="A19" s="1"/>
      <c r="B19" s="128"/>
      <c r="C19" s="128"/>
      <c r="D19" s="128" t="s">
        <v>68</v>
      </c>
      <c r="E19" s="128" t="s">
        <v>196</v>
      </c>
      <c r="F19" s="361">
        <v>0</v>
      </c>
      <c r="G19" s="391">
        <f>+'Decretos 050505'!F31</f>
        <v>0</v>
      </c>
      <c r="H19" s="365">
        <f>+F19+G19</f>
        <v>0</v>
      </c>
      <c r="I19" s="552" t="str">
        <f t="shared" si="0"/>
        <v>0.00%</v>
      </c>
      <c r="J19" s="44"/>
      <c r="K19" s="1"/>
      <c r="L19" s="1"/>
      <c r="M19" s="1"/>
      <c r="N19" s="1"/>
      <c r="O19" s="1"/>
      <c r="P19" s="1"/>
      <c r="Q19" s="49"/>
      <c r="R19" s="49"/>
      <c r="S19" s="1"/>
      <c r="T19" s="1"/>
      <c r="U19" s="1"/>
      <c r="V19" s="1"/>
    </row>
    <row r="20" spans="1:22" ht="15" hidden="1" customHeight="1" x14ac:dyDescent="0.25">
      <c r="A20" s="1"/>
      <c r="B20" s="128"/>
      <c r="C20" s="128"/>
      <c r="D20" s="128" t="s">
        <v>197</v>
      </c>
      <c r="E20" s="128" t="s">
        <v>198</v>
      </c>
      <c r="F20" s="361">
        <v>0</v>
      </c>
      <c r="G20" s="391">
        <f>+'Decretos 050505'!F32</f>
        <v>0</v>
      </c>
      <c r="H20" s="365">
        <f t="shared" si="6"/>
        <v>0</v>
      </c>
      <c r="I20" s="552" t="str">
        <f t="shared" si="0"/>
        <v>0.00%</v>
      </c>
      <c r="J20" s="44"/>
      <c r="K20" s="1"/>
      <c r="L20" s="1"/>
      <c r="M20" s="1"/>
      <c r="N20" s="1"/>
      <c r="O20" s="1"/>
      <c r="P20" s="1"/>
      <c r="Q20" s="49"/>
      <c r="R20" s="49"/>
      <c r="S20" s="1"/>
      <c r="T20" s="1"/>
      <c r="U20" s="1"/>
      <c r="V20" s="1"/>
    </row>
    <row r="21" spans="1:22" ht="15" hidden="1" customHeight="1" x14ac:dyDescent="0.25">
      <c r="A21" s="1"/>
      <c r="B21" s="128"/>
      <c r="C21" s="128"/>
      <c r="D21" s="128" t="s">
        <v>199</v>
      </c>
      <c r="E21" s="128" t="s">
        <v>200</v>
      </c>
      <c r="F21" s="361">
        <v>0</v>
      </c>
      <c r="G21" s="391">
        <f>+'Decretos 050505'!F33</f>
        <v>0</v>
      </c>
      <c r="H21" s="365">
        <f t="shared" si="6"/>
        <v>0</v>
      </c>
      <c r="I21" s="552" t="str">
        <f t="shared" si="0"/>
        <v>0.00%</v>
      </c>
      <c r="J21" s="10"/>
      <c r="K21" s="1"/>
      <c r="L21" s="1"/>
      <c r="M21" s="1"/>
      <c r="N21" s="1"/>
      <c r="O21" s="1"/>
      <c r="P21" s="1"/>
      <c r="Q21" s="49"/>
      <c r="R21" s="49"/>
      <c r="S21" s="1"/>
      <c r="T21" s="1"/>
      <c r="U21" s="1"/>
      <c r="V21" s="1"/>
    </row>
    <row r="22" spans="1:22" ht="15" hidden="1" customHeight="1" x14ac:dyDescent="0.25">
      <c r="A22" s="1"/>
      <c r="B22" s="128"/>
      <c r="C22" s="128"/>
      <c r="D22" s="128" t="s">
        <v>201</v>
      </c>
      <c r="E22" s="128" t="s">
        <v>202</v>
      </c>
      <c r="F22" s="361">
        <v>0</v>
      </c>
      <c r="G22" s="391">
        <f>+'Decretos 050505'!F34</f>
        <v>0</v>
      </c>
      <c r="H22" s="365">
        <f t="shared" si="6"/>
        <v>0</v>
      </c>
      <c r="I22" s="552" t="str">
        <f t="shared" si="0"/>
        <v>0.00%</v>
      </c>
      <c r="J22" s="44"/>
      <c r="K22" s="1"/>
      <c r="L22" s="1"/>
      <c r="M22" s="1"/>
      <c r="N22" s="1"/>
      <c r="O22" s="1"/>
      <c r="P22" s="1"/>
      <c r="Q22" s="49"/>
      <c r="R22" s="49"/>
      <c r="S22" s="1"/>
      <c r="T22" s="1"/>
      <c r="U22" s="1"/>
      <c r="V22" s="1"/>
    </row>
    <row r="23" spans="1:22" ht="15" hidden="1" customHeight="1" x14ac:dyDescent="0.25">
      <c r="A23" s="1"/>
      <c r="B23" s="128"/>
      <c r="C23" s="128"/>
      <c r="D23" s="128" t="s">
        <v>203</v>
      </c>
      <c r="E23" s="128" t="s">
        <v>204</v>
      </c>
      <c r="F23" s="361">
        <v>0</v>
      </c>
      <c r="G23" s="391">
        <f>+'Decretos 050505'!F35</f>
        <v>0</v>
      </c>
      <c r="H23" s="365">
        <f t="shared" si="6"/>
        <v>0</v>
      </c>
      <c r="I23" s="552" t="str">
        <f>IFERROR(H23/F23-1,"0.00%")</f>
        <v>0.00%</v>
      </c>
      <c r="J23" s="44"/>
      <c r="K23" s="1"/>
      <c r="L23" s="1"/>
      <c r="M23" s="1"/>
      <c r="N23" s="1"/>
      <c r="O23" s="1"/>
      <c r="P23" s="1"/>
      <c r="Q23" s="49"/>
      <c r="R23" s="49"/>
      <c r="S23" s="1"/>
      <c r="T23" s="1"/>
      <c r="U23" s="1"/>
      <c r="V23" s="1"/>
    </row>
    <row r="24" spans="1:22" ht="15" hidden="1" customHeight="1" x14ac:dyDescent="0.25">
      <c r="A24" s="1"/>
      <c r="B24" s="128"/>
      <c r="C24" s="128"/>
      <c r="D24" s="128" t="s">
        <v>205</v>
      </c>
      <c r="E24" s="128" t="s">
        <v>206</v>
      </c>
      <c r="F24" s="361">
        <v>0</v>
      </c>
      <c r="G24" s="391">
        <f>+'Decretos 050505'!F36</f>
        <v>0</v>
      </c>
      <c r="H24" s="365">
        <f t="shared" si="6"/>
        <v>0</v>
      </c>
      <c r="I24" s="552" t="str">
        <f t="shared" si="0"/>
        <v>0.00%</v>
      </c>
      <c r="J24" s="44"/>
      <c r="K24" s="1"/>
      <c r="L24" s="1"/>
      <c r="M24" s="1"/>
      <c r="N24" s="1"/>
      <c r="O24" s="1"/>
      <c r="P24" s="1"/>
      <c r="Q24" s="49"/>
      <c r="R24" s="49"/>
      <c r="S24" s="1"/>
      <c r="T24" s="1"/>
      <c r="U24" s="1"/>
      <c r="V24" s="1"/>
    </row>
    <row r="25" spans="1:22" ht="15" hidden="1" customHeight="1" x14ac:dyDescent="0.25">
      <c r="A25" s="1"/>
      <c r="B25" s="128"/>
      <c r="C25" s="128"/>
      <c r="D25" s="128" t="s">
        <v>52</v>
      </c>
      <c r="E25" s="128" t="s">
        <v>207</v>
      </c>
      <c r="F25" s="361">
        <v>0</v>
      </c>
      <c r="G25" s="391">
        <f>+'Decretos 050505'!F37</f>
        <v>0</v>
      </c>
      <c r="H25" s="365">
        <f t="shared" si="6"/>
        <v>0</v>
      </c>
      <c r="I25" s="552" t="str">
        <f t="shared" si="0"/>
        <v>0.00%</v>
      </c>
      <c r="J25" s="10"/>
      <c r="K25" s="1"/>
      <c r="L25" s="1"/>
      <c r="M25" s="1"/>
      <c r="N25" s="1"/>
      <c r="O25" s="1"/>
      <c r="P25" s="1"/>
      <c r="Q25" s="49"/>
      <c r="R25" s="49"/>
      <c r="S25" s="1"/>
      <c r="T25" s="1"/>
      <c r="U25" s="1"/>
      <c r="V25" s="1"/>
    </row>
    <row r="26" spans="1:22" ht="15" hidden="1" customHeight="1" x14ac:dyDescent="0.25">
      <c r="A26" s="1"/>
      <c r="B26" s="128"/>
      <c r="C26" s="128"/>
      <c r="D26" s="128" t="s">
        <v>138</v>
      </c>
      <c r="E26" s="128" t="s">
        <v>208</v>
      </c>
      <c r="F26" s="361">
        <v>0</v>
      </c>
      <c r="G26" s="391">
        <f>+'Decretos 050505'!F38</f>
        <v>0</v>
      </c>
      <c r="H26" s="365">
        <f t="shared" si="6"/>
        <v>0</v>
      </c>
      <c r="I26" s="552" t="str">
        <f t="shared" si="0"/>
        <v>0.00%</v>
      </c>
      <c r="J26" s="44"/>
      <c r="K26" s="1"/>
      <c r="L26" s="1"/>
      <c r="M26" s="1"/>
      <c r="N26" s="1"/>
      <c r="O26" s="1"/>
      <c r="P26" s="1"/>
      <c r="Q26" s="49"/>
      <c r="R26" s="49"/>
      <c r="S26" s="1"/>
      <c r="T26" s="1"/>
      <c r="U26" s="1"/>
      <c r="V26" s="1"/>
    </row>
    <row r="27" spans="1:22" ht="15" hidden="1" customHeight="1" x14ac:dyDescent="0.25">
      <c r="A27" s="1"/>
      <c r="B27" s="128"/>
      <c r="C27" s="128"/>
      <c r="D27" s="128" t="s">
        <v>209</v>
      </c>
      <c r="E27" s="128" t="s">
        <v>210</v>
      </c>
      <c r="F27" s="361">
        <v>0</v>
      </c>
      <c r="G27" s="391">
        <f>+'Decretos 050505'!F39</f>
        <v>0</v>
      </c>
      <c r="H27" s="365">
        <f t="shared" si="6"/>
        <v>0</v>
      </c>
      <c r="I27" s="552" t="str">
        <f t="shared" si="0"/>
        <v>0.00%</v>
      </c>
      <c r="J27" s="44"/>
      <c r="K27" s="1"/>
      <c r="L27" s="1"/>
      <c r="M27" s="1"/>
      <c r="N27" s="1"/>
      <c r="O27" s="1"/>
      <c r="P27" s="1"/>
      <c r="Q27" s="49"/>
      <c r="R27" s="49"/>
      <c r="S27" s="1"/>
      <c r="T27" s="1"/>
      <c r="U27" s="1"/>
      <c r="V27" s="1"/>
    </row>
    <row r="28" spans="1:22" ht="15" hidden="1" customHeight="1" x14ac:dyDescent="0.25">
      <c r="A28" s="1"/>
      <c r="B28" s="128"/>
      <c r="C28" s="128"/>
      <c r="D28" s="128" t="s">
        <v>175</v>
      </c>
      <c r="E28" s="128" t="s">
        <v>211</v>
      </c>
      <c r="F28" s="361">
        <v>0</v>
      </c>
      <c r="G28" s="391">
        <f>+'Decretos 050505'!F40</f>
        <v>0</v>
      </c>
      <c r="H28" s="365">
        <f t="shared" si="6"/>
        <v>0</v>
      </c>
      <c r="I28" s="552" t="str">
        <f t="shared" si="0"/>
        <v>0.00%</v>
      </c>
      <c r="J28" s="44"/>
      <c r="K28" s="1"/>
      <c r="L28" s="1"/>
      <c r="M28" s="1"/>
      <c r="N28" s="1"/>
      <c r="O28" s="1"/>
      <c r="P28" s="1"/>
      <c r="Q28" s="49"/>
      <c r="R28" s="49"/>
      <c r="S28" s="1"/>
      <c r="T28" s="1"/>
      <c r="U28" s="1"/>
      <c r="V28" s="1"/>
    </row>
    <row r="29" spans="1:22" ht="15.75" hidden="1" customHeight="1" x14ac:dyDescent="0.25">
      <c r="A29" s="1"/>
      <c r="B29" s="128"/>
      <c r="C29" s="128"/>
      <c r="D29" s="128" t="s">
        <v>212</v>
      </c>
      <c r="E29" s="128" t="s">
        <v>213</v>
      </c>
      <c r="F29" s="361">
        <v>0</v>
      </c>
      <c r="G29" s="391">
        <f>+'Decretos 050505'!F41</f>
        <v>0</v>
      </c>
      <c r="H29" s="365">
        <f t="shared" si="6"/>
        <v>0</v>
      </c>
      <c r="I29" s="552" t="str">
        <f t="shared" si="0"/>
        <v>0.00%</v>
      </c>
      <c r="J29" s="44"/>
      <c r="K29" s="1"/>
      <c r="L29" s="1"/>
      <c r="M29" s="1"/>
      <c r="N29" s="1"/>
      <c r="O29" s="1"/>
      <c r="P29" s="1"/>
      <c r="Q29" s="49"/>
      <c r="R29" s="49"/>
      <c r="S29" s="1"/>
      <c r="T29" s="1"/>
      <c r="U29" s="1"/>
      <c r="V29" s="1"/>
    </row>
    <row r="30" spans="1:22" ht="15.75" hidden="1" customHeight="1" x14ac:dyDescent="0.25">
      <c r="A30" s="1"/>
      <c r="B30" s="128"/>
      <c r="C30" s="128"/>
      <c r="D30" s="128" t="s">
        <v>214</v>
      </c>
      <c r="E30" s="128" t="s">
        <v>215</v>
      </c>
      <c r="F30" s="361">
        <v>0</v>
      </c>
      <c r="G30" s="639">
        <f>+'Decretos 050505'!F42</f>
        <v>0</v>
      </c>
      <c r="H30" s="365">
        <f t="shared" si="6"/>
        <v>0</v>
      </c>
      <c r="I30" s="552" t="str">
        <f t="shared" si="0"/>
        <v>0.00%</v>
      </c>
      <c r="J30" s="10"/>
      <c r="K30" s="1"/>
      <c r="L30" s="1"/>
      <c r="M30" s="1"/>
      <c r="N30" s="1"/>
      <c r="O30" s="1"/>
      <c r="P30" s="1"/>
      <c r="Q30" s="49"/>
      <c r="R30" s="49"/>
      <c r="S30" s="1"/>
      <c r="T30" s="1"/>
      <c r="U30" s="1"/>
      <c r="V30" s="1"/>
    </row>
    <row r="31" spans="1:22" ht="15.75" hidden="1" customHeight="1" x14ac:dyDescent="0.25">
      <c r="A31" s="1"/>
      <c r="B31" s="128"/>
      <c r="C31" s="128"/>
      <c r="D31" s="128" t="s">
        <v>140</v>
      </c>
      <c r="E31" s="128" t="s">
        <v>216</v>
      </c>
      <c r="F31" s="361">
        <v>0</v>
      </c>
      <c r="G31" s="391">
        <f>+'Decretos 050505'!F43</f>
        <v>0</v>
      </c>
      <c r="H31" s="365">
        <f t="shared" si="6"/>
        <v>0</v>
      </c>
      <c r="I31" s="552" t="str">
        <f t="shared" si="0"/>
        <v>0.00%</v>
      </c>
      <c r="J31" s="10"/>
      <c r="K31" s="1"/>
      <c r="L31" s="1"/>
      <c r="M31" s="1"/>
      <c r="N31" s="1"/>
      <c r="O31" s="1"/>
      <c r="P31" s="1"/>
      <c r="Q31" s="49"/>
      <c r="R31" s="49"/>
      <c r="S31" s="1"/>
      <c r="T31" s="1"/>
      <c r="U31" s="1"/>
      <c r="V31" s="1"/>
    </row>
    <row r="32" spans="1:22" ht="15.75" hidden="1" customHeight="1" x14ac:dyDescent="0.25">
      <c r="A32" s="1"/>
      <c r="B32" s="128"/>
      <c r="C32" s="128"/>
      <c r="D32" s="128" t="s">
        <v>141</v>
      </c>
      <c r="E32" s="128" t="s">
        <v>217</v>
      </c>
      <c r="F32" s="361">
        <v>0</v>
      </c>
      <c r="G32" s="391">
        <f>+'Decretos 050505'!F44</f>
        <v>0</v>
      </c>
      <c r="H32" s="365">
        <f t="shared" si="6"/>
        <v>0</v>
      </c>
      <c r="I32" s="552" t="str">
        <f t="shared" si="0"/>
        <v>0.00%</v>
      </c>
      <c r="J32" s="44"/>
      <c r="K32" s="1"/>
      <c r="L32" s="1"/>
      <c r="M32" s="1"/>
      <c r="N32" s="1"/>
      <c r="O32" s="1"/>
      <c r="P32" s="1"/>
      <c r="Q32" s="49"/>
      <c r="R32" s="49"/>
      <c r="S32" s="1"/>
      <c r="T32" s="1"/>
      <c r="U32" s="1"/>
      <c r="V32" s="1"/>
    </row>
    <row r="33" spans="1:22" ht="15.75" hidden="1" customHeight="1" x14ac:dyDescent="0.25">
      <c r="A33" s="1"/>
      <c r="B33" s="128"/>
      <c r="C33" s="128"/>
      <c r="D33" s="128" t="s">
        <v>142</v>
      </c>
      <c r="E33" s="128" t="s">
        <v>218</v>
      </c>
      <c r="F33" s="361">
        <v>0</v>
      </c>
      <c r="G33" s="639">
        <f>+'Decretos 050505'!F45</f>
        <v>0</v>
      </c>
      <c r="H33" s="365">
        <f t="shared" si="6"/>
        <v>0</v>
      </c>
      <c r="I33" s="552" t="str">
        <f t="shared" si="0"/>
        <v>0.00%</v>
      </c>
      <c r="J33" s="44"/>
      <c r="K33" s="1"/>
      <c r="L33" s="1"/>
      <c r="M33" s="1"/>
      <c r="N33" s="1"/>
      <c r="O33" s="1"/>
      <c r="P33" s="1"/>
      <c r="Q33" s="49"/>
      <c r="R33" s="49"/>
      <c r="S33" s="1"/>
      <c r="T33" s="1"/>
      <c r="U33" s="1"/>
      <c r="V33" s="1"/>
    </row>
    <row r="34" spans="1:22" ht="15.75" hidden="1" customHeight="1" x14ac:dyDescent="0.25">
      <c r="A34" s="1"/>
      <c r="B34" s="128"/>
      <c r="C34" s="128"/>
      <c r="D34" s="128" t="s">
        <v>94</v>
      </c>
      <c r="E34" s="128" t="s">
        <v>219</v>
      </c>
      <c r="F34" s="361">
        <v>0</v>
      </c>
      <c r="G34" s="391">
        <f>+'Decretos 050505'!F46</f>
        <v>0</v>
      </c>
      <c r="H34" s="365">
        <f t="shared" si="6"/>
        <v>0</v>
      </c>
      <c r="I34" s="552" t="str">
        <f t="shared" si="0"/>
        <v>0.00%</v>
      </c>
      <c r="J34" s="44"/>
      <c r="K34" s="1"/>
      <c r="L34" s="1"/>
      <c r="M34" s="1"/>
      <c r="N34" s="1"/>
      <c r="O34" s="1"/>
      <c r="P34" s="1"/>
      <c r="Q34" s="49"/>
      <c r="R34" s="49"/>
      <c r="S34" s="1"/>
      <c r="T34" s="1"/>
      <c r="U34" s="1"/>
      <c r="V34" s="1"/>
    </row>
    <row r="35" spans="1:22" ht="15.75" hidden="1" customHeight="1" x14ac:dyDescent="0.25">
      <c r="A35" s="1"/>
      <c r="B35" s="128"/>
      <c r="C35" s="128"/>
      <c r="D35" s="128" t="s">
        <v>177</v>
      </c>
      <c r="E35" s="128" t="s">
        <v>220</v>
      </c>
      <c r="F35" s="361">
        <v>0</v>
      </c>
      <c r="G35" s="391">
        <f>+'Decretos 050505'!F47</f>
        <v>0</v>
      </c>
      <c r="H35" s="365">
        <f t="shared" si="6"/>
        <v>0</v>
      </c>
      <c r="I35" s="552" t="str">
        <f t="shared" si="0"/>
        <v>0.00%</v>
      </c>
      <c r="J35" s="44"/>
      <c r="K35" s="1"/>
      <c r="L35" s="1"/>
      <c r="M35" s="1"/>
      <c r="N35" s="1"/>
      <c r="O35" s="1"/>
      <c r="P35" s="1"/>
      <c r="Q35" s="49"/>
      <c r="R35" s="49"/>
      <c r="S35" s="1"/>
      <c r="T35" s="1"/>
      <c r="U35" s="1"/>
      <c r="V35" s="1"/>
    </row>
    <row r="36" spans="1:22" ht="15.75" hidden="1" customHeight="1" x14ac:dyDescent="0.25">
      <c r="A36" s="1"/>
      <c r="B36" s="128"/>
      <c r="C36" s="128"/>
      <c r="D36" s="128" t="s">
        <v>221</v>
      </c>
      <c r="E36" s="128" t="s">
        <v>222</v>
      </c>
      <c r="F36" s="361">
        <v>0</v>
      </c>
      <c r="G36" s="391">
        <f>+'Decretos 050505'!F48</f>
        <v>0</v>
      </c>
      <c r="H36" s="365">
        <f t="shared" si="6"/>
        <v>0</v>
      </c>
      <c r="I36" s="552" t="str">
        <f t="shared" si="0"/>
        <v>0.00%</v>
      </c>
      <c r="J36" s="44"/>
      <c r="K36" s="1"/>
      <c r="L36" s="1"/>
      <c r="M36" s="1"/>
      <c r="N36" s="1"/>
      <c r="O36" s="1"/>
      <c r="P36" s="1"/>
      <c r="Q36" s="49"/>
      <c r="R36" s="49"/>
      <c r="S36" s="1"/>
      <c r="T36" s="1"/>
      <c r="U36" s="1"/>
      <c r="V36" s="1"/>
    </row>
    <row r="37" spans="1:22" ht="15.75" hidden="1" customHeight="1" x14ac:dyDescent="0.25">
      <c r="A37" s="1"/>
      <c r="B37" s="128"/>
      <c r="C37" s="128"/>
      <c r="D37" s="128" t="s">
        <v>223</v>
      </c>
      <c r="E37" s="128" t="s">
        <v>224</v>
      </c>
      <c r="F37" s="361">
        <v>0</v>
      </c>
      <c r="G37" s="391">
        <f>+'Decretos 050505'!F49</f>
        <v>0</v>
      </c>
      <c r="H37" s="365">
        <f t="shared" si="6"/>
        <v>0</v>
      </c>
      <c r="I37" s="552" t="str">
        <f t="shared" si="0"/>
        <v>0.00%</v>
      </c>
      <c r="J37" s="44"/>
      <c r="K37" s="1"/>
      <c r="L37" s="1"/>
      <c r="M37" s="1"/>
      <c r="N37" s="1"/>
      <c r="O37" s="1"/>
      <c r="P37" s="1"/>
      <c r="Q37" s="49"/>
      <c r="R37" s="49"/>
      <c r="S37" s="1"/>
      <c r="T37" s="1"/>
      <c r="U37" s="1"/>
      <c r="V37" s="1"/>
    </row>
    <row r="38" spans="1:22" ht="15.75" hidden="1" customHeight="1" x14ac:dyDescent="0.25">
      <c r="A38" s="1"/>
      <c r="B38" s="128"/>
      <c r="C38" s="128"/>
      <c r="D38" s="128" t="s">
        <v>143</v>
      </c>
      <c r="E38" s="128" t="s">
        <v>225</v>
      </c>
      <c r="F38" s="361">
        <v>0</v>
      </c>
      <c r="G38" s="639">
        <f>+'Decretos 050505'!F50</f>
        <v>0</v>
      </c>
      <c r="H38" s="365">
        <f t="shared" si="6"/>
        <v>0</v>
      </c>
      <c r="I38" s="552" t="str">
        <f t="shared" si="0"/>
        <v>0.00%</v>
      </c>
      <c r="J38" s="10"/>
      <c r="K38" s="1"/>
      <c r="L38" s="1"/>
      <c r="M38" s="1"/>
      <c r="N38" s="1"/>
      <c r="O38" s="1"/>
      <c r="P38" s="1"/>
      <c r="Q38" s="49"/>
      <c r="R38" s="49"/>
      <c r="S38" s="1"/>
      <c r="T38" s="1"/>
      <c r="U38" s="1"/>
      <c r="V38" s="1"/>
    </row>
    <row r="39" spans="1:22" ht="15.75" hidden="1" customHeight="1" x14ac:dyDescent="0.25">
      <c r="A39" s="1"/>
      <c r="B39" s="128"/>
      <c r="C39" s="128"/>
      <c r="D39" s="128" t="s">
        <v>226</v>
      </c>
      <c r="E39" s="128" t="s">
        <v>227</v>
      </c>
      <c r="F39" s="361">
        <v>0</v>
      </c>
      <c r="G39" s="639">
        <f>+'Decretos 050505'!F51</f>
        <v>0</v>
      </c>
      <c r="H39" s="365">
        <f t="shared" si="6"/>
        <v>0</v>
      </c>
      <c r="I39" s="552" t="str">
        <f t="shared" si="0"/>
        <v>0.00%</v>
      </c>
      <c r="J39" s="44"/>
      <c r="K39" s="1"/>
      <c r="L39" s="1"/>
      <c r="M39" s="1"/>
      <c r="N39" s="1"/>
      <c r="O39" s="1"/>
      <c r="P39" s="1"/>
      <c r="Q39" s="49"/>
      <c r="R39" s="49"/>
      <c r="S39" s="1"/>
      <c r="T39" s="1"/>
      <c r="U39" s="1"/>
      <c r="V39" s="1"/>
    </row>
    <row r="40" spans="1:22" ht="15.75" hidden="1" customHeight="1" x14ac:dyDescent="0.25">
      <c r="A40" s="7"/>
      <c r="B40" s="127"/>
      <c r="C40" s="127"/>
      <c r="D40" s="339" t="s">
        <v>228</v>
      </c>
      <c r="E40" s="128" t="s">
        <v>229</v>
      </c>
      <c r="F40" s="361">
        <v>0</v>
      </c>
      <c r="G40" s="391">
        <f>'Decretos 050505'!F52</f>
        <v>0</v>
      </c>
      <c r="H40" s="365">
        <f t="shared" si="6"/>
        <v>0</v>
      </c>
      <c r="I40" s="531" t="str">
        <f t="shared" si="0"/>
        <v>0.00%</v>
      </c>
      <c r="J40" s="44"/>
      <c r="K40" s="1"/>
      <c r="L40" s="1"/>
      <c r="M40" s="1"/>
      <c r="N40" s="1"/>
      <c r="O40" s="1"/>
      <c r="P40" s="1"/>
      <c r="Q40" s="141"/>
      <c r="R40" s="141"/>
      <c r="S40" s="7"/>
      <c r="T40" s="7"/>
      <c r="U40" s="7"/>
      <c r="V40" s="7"/>
    </row>
    <row r="41" spans="1:22" s="68" customFormat="1" ht="15.75" hidden="1" customHeight="1" x14ac:dyDescent="0.25">
      <c r="A41" s="7"/>
      <c r="B41" s="127" t="s">
        <v>156</v>
      </c>
      <c r="C41" s="127"/>
      <c r="D41" s="339"/>
      <c r="E41" s="127" t="s">
        <v>273</v>
      </c>
      <c r="F41" s="361">
        <v>0</v>
      </c>
      <c r="G41" s="391"/>
      <c r="H41" s="369">
        <f t="shared" si="6"/>
        <v>0</v>
      </c>
      <c r="I41" s="531" t="str">
        <f t="shared" si="0"/>
        <v>0.00%</v>
      </c>
      <c r="J41" s="44"/>
      <c r="K41" s="1"/>
      <c r="L41" s="1"/>
      <c r="M41" s="1"/>
      <c r="N41" s="1"/>
      <c r="O41" s="1"/>
      <c r="P41" s="1"/>
      <c r="Q41" s="141"/>
      <c r="R41" s="141"/>
      <c r="S41" s="7"/>
      <c r="T41" s="7"/>
      <c r="U41" s="7"/>
      <c r="V41" s="7"/>
    </row>
    <row r="42" spans="1:22" s="68" customFormat="1" ht="15.75" hidden="1" customHeight="1" x14ac:dyDescent="0.25">
      <c r="A42" s="7"/>
      <c r="B42" s="127"/>
      <c r="C42" s="127" t="s">
        <v>109</v>
      </c>
      <c r="D42" s="339"/>
      <c r="E42" s="128" t="s">
        <v>273</v>
      </c>
      <c r="F42" s="361"/>
      <c r="G42" s="391"/>
      <c r="H42" s="371">
        <f t="shared" si="6"/>
        <v>0</v>
      </c>
      <c r="I42" s="531" t="str">
        <f t="shared" si="0"/>
        <v>0.00%</v>
      </c>
      <c r="J42" s="44"/>
      <c r="K42" s="1"/>
      <c r="L42" s="1"/>
      <c r="M42" s="1"/>
      <c r="N42" s="1"/>
      <c r="O42" s="1"/>
      <c r="P42" s="1"/>
      <c r="Q42" s="141"/>
      <c r="R42" s="141"/>
      <c r="S42" s="7"/>
      <c r="T42" s="7"/>
      <c r="U42" s="7"/>
      <c r="V42" s="7"/>
    </row>
    <row r="43" spans="1:22" ht="15.75" customHeight="1" x14ac:dyDescent="0.25">
      <c r="A43" s="7"/>
      <c r="B43" s="127" t="s">
        <v>118</v>
      </c>
      <c r="C43" s="127" t="s">
        <v>12</v>
      </c>
      <c r="D43" s="127" t="s">
        <v>13</v>
      </c>
      <c r="E43" s="127" t="s">
        <v>119</v>
      </c>
      <c r="F43" s="362">
        <f>+F44+F68</f>
        <v>113525861</v>
      </c>
      <c r="G43" s="644">
        <f>+G44+G68</f>
        <v>-10222027</v>
      </c>
      <c r="H43" s="364">
        <f t="shared" si="6"/>
        <v>103303834</v>
      </c>
      <c r="I43" s="529">
        <f t="shared" si="0"/>
        <v>-9.0041395942374702E-2</v>
      </c>
      <c r="J43" s="44"/>
      <c r="K43" s="1"/>
      <c r="L43" s="1"/>
      <c r="M43" s="1"/>
      <c r="N43" s="1"/>
      <c r="O43" s="1"/>
      <c r="P43" s="1"/>
      <c r="Q43" s="141"/>
      <c r="R43" s="141"/>
      <c r="S43" s="7"/>
      <c r="T43" s="7"/>
      <c r="U43" s="7"/>
      <c r="V43" s="7"/>
    </row>
    <row r="44" spans="1:22" s="66" customFormat="1" ht="15.75" customHeight="1" x14ac:dyDescent="0.25">
      <c r="A44" s="7"/>
      <c r="B44" s="127" t="s">
        <v>18</v>
      </c>
      <c r="C44" s="127" t="s">
        <v>80</v>
      </c>
      <c r="D44" s="127" t="s">
        <v>13</v>
      </c>
      <c r="E44" s="127" t="s">
        <v>148</v>
      </c>
      <c r="F44" s="362">
        <f>+SUM(F45:F66)</f>
        <v>0</v>
      </c>
      <c r="G44" s="644">
        <f>+SUM(G45:G67)</f>
        <v>17013352</v>
      </c>
      <c r="H44" s="364">
        <f t="shared" si="6"/>
        <v>17013352</v>
      </c>
      <c r="I44" s="529" t="str">
        <f t="shared" si="0"/>
        <v>0.00%</v>
      </c>
      <c r="J44" s="44"/>
      <c r="K44" s="1"/>
      <c r="L44" s="1"/>
      <c r="M44" s="1"/>
      <c r="N44" s="1"/>
      <c r="O44" s="1"/>
      <c r="P44" s="1"/>
      <c r="Q44" s="141"/>
      <c r="R44" s="141"/>
      <c r="S44" s="7"/>
      <c r="T44" s="7"/>
      <c r="U44" s="7"/>
      <c r="V44" s="7"/>
    </row>
    <row r="45" spans="1:22" ht="15.75" hidden="1" customHeight="1" x14ac:dyDescent="0.25">
      <c r="A45" s="1"/>
      <c r="B45" s="128"/>
      <c r="C45" s="128" t="s">
        <v>12</v>
      </c>
      <c r="D45" s="128" t="s">
        <v>21</v>
      </c>
      <c r="E45" s="128" t="s">
        <v>230</v>
      </c>
      <c r="F45" s="361"/>
      <c r="G45" s="644">
        <f>+'Decretos 050505'!F57</f>
        <v>0</v>
      </c>
      <c r="H45" s="365">
        <f t="shared" si="6"/>
        <v>0</v>
      </c>
      <c r="I45" s="531" t="str">
        <f t="shared" si="0"/>
        <v>0.00%</v>
      </c>
      <c r="J45" s="44"/>
      <c r="K45" s="1"/>
      <c r="L45" s="1"/>
      <c r="M45" s="1"/>
      <c r="N45" s="1"/>
      <c r="O45" s="1"/>
      <c r="P45" s="1"/>
    </row>
    <row r="46" spans="1:22" ht="15.75" hidden="1" customHeight="1" x14ac:dyDescent="0.25">
      <c r="A46" s="1"/>
      <c r="B46" s="128"/>
      <c r="C46" s="128" t="s">
        <v>12</v>
      </c>
      <c r="D46" s="128" t="s">
        <v>161</v>
      </c>
      <c r="E46" s="128" t="s">
        <v>231</v>
      </c>
      <c r="F46" s="361"/>
      <c r="G46" s="644">
        <f>+'Decretos 050505'!F58</f>
        <v>0</v>
      </c>
      <c r="H46" s="365">
        <f>+F46+G46</f>
        <v>0</v>
      </c>
      <c r="I46" s="531" t="str">
        <f t="shared" si="0"/>
        <v>0.00%</v>
      </c>
      <c r="J46" s="44"/>
      <c r="K46" s="1"/>
      <c r="L46" s="1"/>
      <c r="M46" s="1"/>
      <c r="N46" s="1"/>
      <c r="O46" s="1"/>
      <c r="P46" s="1"/>
    </row>
    <row r="47" spans="1:22" ht="15.75" hidden="1" customHeight="1" x14ac:dyDescent="0.25">
      <c r="A47" s="1"/>
      <c r="B47" s="128"/>
      <c r="C47" s="128" t="s">
        <v>12</v>
      </c>
      <c r="D47" s="128" t="s">
        <v>91</v>
      </c>
      <c r="E47" s="128" t="s">
        <v>232</v>
      </c>
      <c r="F47" s="361"/>
      <c r="G47" s="644">
        <f>+'Decretos 050505'!F59</f>
        <v>0</v>
      </c>
      <c r="H47" s="365">
        <f t="shared" si="6"/>
        <v>0</v>
      </c>
      <c r="I47" s="531" t="str">
        <f t="shared" si="0"/>
        <v>0.00%</v>
      </c>
      <c r="J47" s="44"/>
      <c r="K47" s="1"/>
      <c r="L47" s="1"/>
      <c r="M47" s="1"/>
      <c r="N47" s="1"/>
      <c r="O47" s="1"/>
      <c r="P47" s="1"/>
    </row>
    <row r="48" spans="1:22" ht="15.75" hidden="1" customHeight="1" x14ac:dyDescent="0.25">
      <c r="A48" s="1"/>
      <c r="B48" s="128"/>
      <c r="C48" s="128" t="s">
        <v>12</v>
      </c>
      <c r="D48" s="128" t="s">
        <v>233</v>
      </c>
      <c r="E48" s="128" t="s">
        <v>234</v>
      </c>
      <c r="F48" s="361"/>
      <c r="G48" s="644">
        <f>+'Decretos 050505'!F60</f>
        <v>0</v>
      </c>
      <c r="H48" s="365">
        <f t="shared" si="6"/>
        <v>0</v>
      </c>
      <c r="I48" s="531" t="str">
        <f t="shared" si="0"/>
        <v>0.00%</v>
      </c>
      <c r="J48" s="44"/>
      <c r="K48" s="1"/>
      <c r="L48" s="1"/>
      <c r="M48" s="1"/>
      <c r="N48" s="1"/>
      <c r="O48" s="1"/>
      <c r="P48" s="1"/>
    </row>
    <row r="49" spans="1:22" ht="15.75" hidden="1" customHeight="1" x14ac:dyDescent="0.25">
      <c r="A49" s="1"/>
      <c r="B49" s="128"/>
      <c r="C49" s="128" t="s">
        <v>12</v>
      </c>
      <c r="D49" s="128" t="s">
        <v>163</v>
      </c>
      <c r="E49" s="128" t="s">
        <v>235</v>
      </c>
      <c r="F49" s="361"/>
      <c r="G49" s="644">
        <f>+'Decretos 050505'!F61</f>
        <v>0</v>
      </c>
      <c r="H49" s="365">
        <f t="shared" si="6"/>
        <v>0</v>
      </c>
      <c r="I49" s="531" t="str">
        <f t="shared" si="0"/>
        <v>0.00%</v>
      </c>
      <c r="J49" s="44"/>
      <c r="K49" s="1"/>
      <c r="L49" s="1"/>
      <c r="M49" s="1"/>
      <c r="N49" s="1"/>
      <c r="O49" s="1"/>
      <c r="P49" s="1"/>
      <c r="Q49" s="49"/>
      <c r="R49" s="49"/>
      <c r="S49" s="1"/>
      <c r="T49" s="1"/>
      <c r="U49" s="1"/>
      <c r="V49" s="1"/>
    </row>
    <row r="50" spans="1:22" ht="15.75" hidden="1" customHeight="1" x14ac:dyDescent="0.25">
      <c r="A50" s="1"/>
      <c r="B50" s="128"/>
      <c r="C50" s="128" t="s">
        <v>12</v>
      </c>
      <c r="D50" s="128" t="s">
        <v>164</v>
      </c>
      <c r="E50" s="128" t="s">
        <v>236</v>
      </c>
      <c r="F50" s="361"/>
      <c r="G50" s="644">
        <f>+'Decretos 050505'!F62</f>
        <v>0</v>
      </c>
      <c r="H50" s="365">
        <f t="shared" si="6"/>
        <v>0</v>
      </c>
      <c r="I50" s="531" t="str">
        <f t="shared" si="0"/>
        <v>0.00%</v>
      </c>
      <c r="J50" s="44"/>
      <c r="K50" s="1"/>
      <c r="L50" s="1"/>
      <c r="M50" s="1"/>
      <c r="N50" s="1"/>
      <c r="O50" s="1"/>
      <c r="P50" s="1"/>
      <c r="Q50" s="49"/>
      <c r="R50" s="49"/>
      <c r="S50" s="1"/>
      <c r="T50" s="1"/>
      <c r="U50" s="1"/>
      <c r="V50" s="1"/>
    </row>
    <row r="51" spans="1:22" ht="15.75" hidden="1" customHeight="1" x14ac:dyDescent="0.25">
      <c r="A51" s="1"/>
      <c r="B51" s="128"/>
      <c r="C51" s="128" t="s">
        <v>12</v>
      </c>
      <c r="D51" s="128" t="s">
        <v>237</v>
      </c>
      <c r="E51" s="128" t="s">
        <v>238</v>
      </c>
      <c r="F51" s="361"/>
      <c r="G51" s="644">
        <f>+'Decretos 050505'!F63</f>
        <v>0</v>
      </c>
      <c r="H51" s="365">
        <f t="shared" si="6"/>
        <v>0</v>
      </c>
      <c r="I51" s="531" t="str">
        <f t="shared" si="0"/>
        <v>0.00%</v>
      </c>
      <c r="J51" s="44"/>
      <c r="K51" s="1"/>
      <c r="L51" s="1"/>
      <c r="M51" s="1"/>
      <c r="N51" s="1"/>
      <c r="O51" s="1"/>
      <c r="P51" s="1"/>
      <c r="Q51" s="49"/>
      <c r="R51" s="49"/>
      <c r="S51" s="1"/>
      <c r="T51" s="1"/>
      <c r="U51" s="1"/>
      <c r="V51" s="1"/>
    </row>
    <row r="52" spans="1:22" ht="15.75" hidden="1" customHeight="1" x14ac:dyDescent="0.25">
      <c r="A52" s="1"/>
      <c r="B52" s="128"/>
      <c r="C52" s="128" t="s">
        <v>12</v>
      </c>
      <c r="D52" s="128" t="s">
        <v>239</v>
      </c>
      <c r="E52" s="128" t="s">
        <v>240</v>
      </c>
      <c r="F52" s="361"/>
      <c r="G52" s="644">
        <f>+'Decretos 050505'!F64</f>
        <v>0</v>
      </c>
      <c r="H52" s="365">
        <f t="shared" si="6"/>
        <v>0</v>
      </c>
      <c r="I52" s="531" t="str">
        <f t="shared" si="0"/>
        <v>0.00%</v>
      </c>
      <c r="J52" s="44"/>
      <c r="K52" s="1"/>
      <c r="L52" s="1"/>
      <c r="M52" s="1"/>
      <c r="N52" s="1"/>
      <c r="O52" s="1"/>
      <c r="P52" s="1"/>
    </row>
    <row r="53" spans="1:22" ht="15.75" hidden="1" customHeight="1" x14ac:dyDescent="0.25">
      <c r="A53" s="1"/>
      <c r="B53" s="128"/>
      <c r="C53" s="128" t="s">
        <v>12</v>
      </c>
      <c r="D53" s="128" t="s">
        <v>241</v>
      </c>
      <c r="E53" s="128" t="s">
        <v>242</v>
      </c>
      <c r="F53" s="361"/>
      <c r="G53" s="644">
        <f>+'Decretos 050505'!F65</f>
        <v>0</v>
      </c>
      <c r="H53" s="365">
        <f t="shared" si="6"/>
        <v>0</v>
      </c>
      <c r="I53" s="531" t="str">
        <f t="shared" si="0"/>
        <v>0.00%</v>
      </c>
      <c r="J53" s="44"/>
      <c r="K53" s="1"/>
      <c r="L53" s="1"/>
      <c r="M53" s="1"/>
      <c r="N53" s="1"/>
      <c r="O53" s="1"/>
      <c r="P53" s="1"/>
    </row>
    <row r="54" spans="1:22" ht="15.75" hidden="1" customHeight="1" x14ac:dyDescent="0.25">
      <c r="A54" s="1"/>
      <c r="B54" s="128"/>
      <c r="C54" s="128" t="s">
        <v>12</v>
      </c>
      <c r="D54" s="128" t="s">
        <v>243</v>
      </c>
      <c r="E54" s="128" t="s">
        <v>244</v>
      </c>
      <c r="F54" s="361"/>
      <c r="G54" s="644">
        <f>+'Decretos 050505'!F66</f>
        <v>0</v>
      </c>
      <c r="H54" s="365">
        <f t="shared" si="6"/>
        <v>0</v>
      </c>
      <c r="I54" s="531" t="str">
        <f t="shared" si="0"/>
        <v>0.00%</v>
      </c>
      <c r="J54" s="44"/>
      <c r="K54" s="1"/>
      <c r="L54" s="1"/>
      <c r="M54" s="1"/>
      <c r="N54" s="1"/>
      <c r="O54" s="1"/>
      <c r="P54" s="1"/>
      <c r="Q54" s="49"/>
      <c r="R54" s="49"/>
      <c r="S54" s="1"/>
      <c r="T54" s="1"/>
      <c r="U54" s="1"/>
      <c r="V54" s="1"/>
    </row>
    <row r="55" spans="1:22" ht="15.75" hidden="1" customHeight="1" x14ac:dyDescent="0.25">
      <c r="A55" s="1"/>
      <c r="B55" s="128"/>
      <c r="C55" s="128" t="s">
        <v>12</v>
      </c>
      <c r="D55" s="128" t="s">
        <v>245</v>
      </c>
      <c r="E55" s="128" t="s">
        <v>246</v>
      </c>
      <c r="F55" s="361"/>
      <c r="G55" s="644">
        <f>+'Decretos 050505'!F67</f>
        <v>0</v>
      </c>
      <c r="H55" s="365">
        <f t="shared" si="6"/>
        <v>0</v>
      </c>
      <c r="I55" s="531" t="str">
        <f t="shared" si="0"/>
        <v>0.00%</v>
      </c>
      <c r="J55" s="44"/>
      <c r="K55" s="1"/>
      <c r="L55" s="1"/>
      <c r="M55" s="1"/>
      <c r="N55" s="1"/>
      <c r="O55" s="1"/>
      <c r="P55" s="1"/>
    </row>
    <row r="56" spans="1:22" ht="15.75" hidden="1" customHeight="1" x14ac:dyDescent="0.25">
      <c r="A56" s="1"/>
      <c r="B56" s="128"/>
      <c r="C56" s="128" t="s">
        <v>12</v>
      </c>
      <c r="D56" s="128" t="s">
        <v>247</v>
      </c>
      <c r="E56" s="128" t="s">
        <v>248</v>
      </c>
      <c r="F56" s="361"/>
      <c r="G56" s="644">
        <f>+'Decretos 050505'!F68</f>
        <v>0</v>
      </c>
      <c r="H56" s="365">
        <f t="shared" si="6"/>
        <v>0</v>
      </c>
      <c r="I56" s="531" t="str">
        <f t="shared" si="0"/>
        <v>0.00%</v>
      </c>
      <c r="J56" s="44"/>
      <c r="K56" s="1"/>
      <c r="L56" s="1"/>
      <c r="M56" s="1"/>
      <c r="N56" s="1"/>
      <c r="O56" s="1"/>
      <c r="P56" s="1"/>
      <c r="Q56" s="49"/>
      <c r="R56" s="49"/>
      <c r="S56" s="1"/>
      <c r="T56" s="1"/>
      <c r="U56" s="1"/>
      <c r="V56" s="1"/>
    </row>
    <row r="57" spans="1:22" ht="15.75" hidden="1" customHeight="1" x14ac:dyDescent="0.25">
      <c r="A57" s="1"/>
      <c r="B57" s="128"/>
      <c r="C57" s="128" t="s">
        <v>12</v>
      </c>
      <c r="D57" s="128" t="s">
        <v>249</v>
      </c>
      <c r="E57" s="128" t="s">
        <v>250</v>
      </c>
      <c r="F57" s="361"/>
      <c r="G57" s="644">
        <f>+'Decretos 050505'!F69</f>
        <v>0</v>
      </c>
      <c r="H57" s="365">
        <f t="shared" si="6"/>
        <v>0</v>
      </c>
      <c r="I57" s="531" t="str">
        <f t="shared" si="0"/>
        <v>0.00%</v>
      </c>
      <c r="J57" s="44"/>
      <c r="K57" s="1"/>
      <c r="L57" s="1"/>
      <c r="M57" s="1"/>
      <c r="N57" s="1"/>
      <c r="O57" s="1"/>
      <c r="P57" s="1"/>
      <c r="Q57" s="49"/>
      <c r="R57" s="49"/>
      <c r="S57" s="1"/>
      <c r="T57" s="1"/>
      <c r="U57" s="1"/>
      <c r="V57" s="1"/>
    </row>
    <row r="58" spans="1:22" ht="15.75" hidden="1" customHeight="1" x14ac:dyDescent="0.25">
      <c r="A58" s="1"/>
      <c r="B58" s="128"/>
      <c r="C58" s="128" t="s">
        <v>12</v>
      </c>
      <c r="D58" s="128" t="s">
        <v>251</v>
      </c>
      <c r="E58" s="128" t="s">
        <v>252</v>
      </c>
      <c r="F58" s="361"/>
      <c r="G58" s="644">
        <f>+'Decretos 050505'!F70</f>
        <v>0</v>
      </c>
      <c r="H58" s="365">
        <f t="shared" si="6"/>
        <v>0</v>
      </c>
      <c r="I58" s="531" t="str">
        <f t="shared" si="0"/>
        <v>0.00%</v>
      </c>
      <c r="J58" s="44"/>
      <c r="K58" s="1"/>
      <c r="L58" s="1"/>
      <c r="M58" s="1"/>
      <c r="N58" s="1"/>
      <c r="O58" s="1"/>
      <c r="P58" s="1"/>
      <c r="Q58" s="49"/>
      <c r="R58" s="49"/>
      <c r="S58" s="1"/>
      <c r="T58" s="1"/>
      <c r="U58" s="1"/>
      <c r="V58" s="1"/>
    </row>
    <row r="59" spans="1:22" ht="15.75" hidden="1" customHeight="1" x14ac:dyDescent="0.25">
      <c r="A59" s="1"/>
      <c r="B59" s="128"/>
      <c r="C59" s="128" t="s">
        <v>12</v>
      </c>
      <c r="D59" s="128" t="s">
        <v>253</v>
      </c>
      <c r="E59" s="128" t="s">
        <v>254</v>
      </c>
      <c r="F59" s="361"/>
      <c r="G59" s="644">
        <f>+'Decretos 050505'!F71</f>
        <v>0</v>
      </c>
      <c r="H59" s="365">
        <f t="shared" si="6"/>
        <v>0</v>
      </c>
      <c r="I59" s="531" t="str">
        <f t="shared" si="0"/>
        <v>0.00%</v>
      </c>
      <c r="J59" s="44"/>
      <c r="K59" s="1"/>
      <c r="L59" s="1"/>
      <c r="M59" s="1"/>
      <c r="N59" s="1"/>
      <c r="O59" s="1"/>
      <c r="P59" s="1"/>
    </row>
    <row r="60" spans="1:22" ht="15.75" hidden="1" customHeight="1" x14ac:dyDescent="0.25">
      <c r="A60" s="1"/>
      <c r="B60" s="128"/>
      <c r="C60" s="128"/>
      <c r="D60" s="128" t="s">
        <v>17</v>
      </c>
      <c r="E60" s="128" t="s">
        <v>255</v>
      </c>
      <c r="F60" s="361"/>
      <c r="G60" s="644">
        <f>+'Decretos 050505'!F72</f>
        <v>0</v>
      </c>
      <c r="H60" s="365">
        <f t="shared" si="6"/>
        <v>0</v>
      </c>
      <c r="I60" s="531" t="str">
        <f t="shared" si="0"/>
        <v>0.00%</v>
      </c>
      <c r="J60" s="44"/>
      <c r="K60" s="1"/>
      <c r="L60" s="1"/>
      <c r="M60" s="1"/>
      <c r="N60" s="1"/>
      <c r="O60" s="1"/>
      <c r="P60" s="1"/>
    </row>
    <row r="61" spans="1:22" ht="15.75" hidden="1" customHeight="1" x14ac:dyDescent="0.25">
      <c r="A61" s="1"/>
      <c r="B61" s="128"/>
      <c r="C61" s="128" t="s">
        <v>12</v>
      </c>
      <c r="D61" s="128" t="s">
        <v>256</v>
      </c>
      <c r="E61" s="128" t="s">
        <v>257</v>
      </c>
      <c r="F61" s="361"/>
      <c r="G61" s="644">
        <f>+'Decretos 050505'!F73</f>
        <v>0</v>
      </c>
      <c r="H61" s="371">
        <f t="shared" si="6"/>
        <v>0</v>
      </c>
      <c r="I61" s="531" t="str">
        <f t="shared" si="0"/>
        <v>0.00%</v>
      </c>
      <c r="J61" s="10"/>
      <c r="K61" s="1"/>
      <c r="L61" s="1"/>
      <c r="M61" s="1"/>
      <c r="N61" s="1"/>
      <c r="O61" s="1"/>
      <c r="P61" s="1"/>
    </row>
    <row r="62" spans="1:22" ht="15.75" hidden="1" customHeight="1" x14ac:dyDescent="0.25">
      <c r="A62" s="1"/>
      <c r="B62" s="128"/>
      <c r="C62" s="128" t="s">
        <v>12</v>
      </c>
      <c r="D62" s="128" t="s">
        <v>258</v>
      </c>
      <c r="E62" s="128" t="s">
        <v>200</v>
      </c>
      <c r="F62" s="361"/>
      <c r="G62" s="644">
        <f>+'Decretos 050505'!F74</f>
        <v>0</v>
      </c>
      <c r="H62" s="365">
        <f t="shared" si="6"/>
        <v>0</v>
      </c>
      <c r="I62" s="531" t="str">
        <f t="shared" si="0"/>
        <v>0.00%</v>
      </c>
      <c r="J62" s="10"/>
      <c r="K62" s="1"/>
      <c r="L62" s="1"/>
      <c r="M62" s="1"/>
      <c r="N62" s="1"/>
      <c r="O62" s="1"/>
      <c r="P62" s="1"/>
    </row>
    <row r="63" spans="1:22" s="309" customFormat="1" ht="15.75" hidden="1" customHeight="1" x14ac:dyDescent="0.25">
      <c r="A63" s="1"/>
      <c r="B63" s="128"/>
      <c r="C63" s="128"/>
      <c r="D63" s="128" t="s">
        <v>286</v>
      </c>
      <c r="E63" s="319" t="s">
        <v>310</v>
      </c>
      <c r="F63" s="361"/>
      <c r="G63" s="644"/>
      <c r="H63" s="361">
        <f t="shared" si="6"/>
        <v>0</v>
      </c>
      <c r="I63" s="531" t="str">
        <f t="shared" si="0"/>
        <v>0.00%</v>
      </c>
      <c r="J63" s="10"/>
      <c r="K63" s="1"/>
      <c r="L63" s="1"/>
      <c r="M63" s="1"/>
      <c r="N63" s="1"/>
      <c r="O63" s="1"/>
      <c r="P63" s="1"/>
      <c r="Q63" s="57"/>
      <c r="R63" s="57"/>
    </row>
    <row r="64" spans="1:22" s="143" customFormat="1" ht="15.75" hidden="1" customHeight="1" x14ac:dyDescent="0.25">
      <c r="A64" s="1"/>
      <c r="B64" s="128"/>
      <c r="C64" s="128"/>
      <c r="D64" s="164" t="s">
        <v>212</v>
      </c>
      <c r="E64" s="128" t="s">
        <v>287</v>
      </c>
      <c r="F64" s="361"/>
      <c r="G64" s="644">
        <f>+'Decretos 050505'!F76</f>
        <v>0</v>
      </c>
      <c r="H64" s="365">
        <f t="shared" ref="H64" si="7">+F64+G64</f>
        <v>0</v>
      </c>
      <c r="I64" s="531" t="str">
        <f t="shared" ref="I64" si="8">IFERROR(H64/F64-1,"0.00%")</f>
        <v>0.00%</v>
      </c>
      <c r="J64" s="10"/>
      <c r="K64" s="1"/>
      <c r="L64" s="1"/>
      <c r="M64" s="1"/>
      <c r="N64" s="1"/>
      <c r="O64" s="1"/>
      <c r="P64" s="1"/>
      <c r="Q64" s="57"/>
      <c r="R64" s="57"/>
    </row>
    <row r="65" spans="1:22" ht="15.75" hidden="1" customHeight="1" x14ac:dyDescent="0.25">
      <c r="A65" s="1"/>
      <c r="B65" s="128"/>
      <c r="C65" s="128"/>
      <c r="D65" s="128" t="s">
        <v>226</v>
      </c>
      <c r="E65" s="128" t="s">
        <v>259</v>
      </c>
      <c r="F65" s="361">
        <v>0</v>
      </c>
      <c r="G65" s="644">
        <f>+'Decretos 050505'!F77</f>
        <v>0</v>
      </c>
      <c r="H65" s="365">
        <f t="shared" si="6"/>
        <v>0</v>
      </c>
      <c r="I65" s="531" t="str">
        <f t="shared" si="0"/>
        <v>0.00%</v>
      </c>
      <c r="J65" s="44"/>
      <c r="K65" s="1"/>
      <c r="L65" s="1"/>
      <c r="M65" s="1"/>
      <c r="N65" s="1"/>
      <c r="O65" s="1"/>
      <c r="P65" s="1"/>
      <c r="Q65" s="49"/>
      <c r="R65" s="49"/>
      <c r="S65" s="1"/>
      <c r="T65" s="1"/>
      <c r="U65" s="1"/>
      <c r="V65" s="1"/>
    </row>
    <row r="66" spans="1:22" ht="15.75" hidden="1" customHeight="1" x14ac:dyDescent="0.25">
      <c r="A66" s="1"/>
      <c r="B66" s="128"/>
      <c r="C66" s="128"/>
      <c r="D66" s="128" t="s">
        <v>260</v>
      </c>
      <c r="E66" s="128" t="s">
        <v>261</v>
      </c>
      <c r="F66" s="361"/>
      <c r="G66" s="644">
        <f>+'Decretos 050505'!F78</f>
        <v>0</v>
      </c>
      <c r="H66" s="365">
        <f t="shared" si="6"/>
        <v>0</v>
      </c>
      <c r="I66" s="531" t="str">
        <f t="shared" si="0"/>
        <v>0.00%</v>
      </c>
      <c r="J66" s="44"/>
      <c r="K66" s="1"/>
      <c r="L66" s="1"/>
      <c r="M66" s="1"/>
      <c r="N66" s="1"/>
      <c r="O66" s="1"/>
      <c r="P66" s="1"/>
      <c r="Q66" s="49"/>
      <c r="R66" s="49"/>
      <c r="S66" s="1"/>
      <c r="T66" s="1"/>
      <c r="U66" s="1"/>
      <c r="V66" s="1"/>
    </row>
    <row r="67" spans="1:22" s="718" customFormat="1" ht="15.75" customHeight="1" x14ac:dyDescent="0.25">
      <c r="A67" s="1"/>
      <c r="B67" s="128"/>
      <c r="C67" s="128"/>
      <c r="D67" s="164" t="s">
        <v>404</v>
      </c>
      <c r="E67" s="71" t="s">
        <v>405</v>
      </c>
      <c r="F67" s="361">
        <v>0</v>
      </c>
      <c r="G67" s="644">
        <f>+'Decretos 050505'!F79</f>
        <v>17013352</v>
      </c>
      <c r="H67" s="365">
        <f t="shared" si="6"/>
        <v>17013352</v>
      </c>
      <c r="I67" s="531" t="str">
        <f t="shared" si="0"/>
        <v>0.00%</v>
      </c>
      <c r="J67" s="44"/>
      <c r="K67" s="1"/>
      <c r="L67" s="1"/>
      <c r="M67" s="1"/>
      <c r="N67" s="1"/>
      <c r="O67" s="1"/>
      <c r="P67" s="1"/>
      <c r="Q67" s="49"/>
      <c r="R67" s="49"/>
      <c r="S67" s="1"/>
      <c r="T67" s="1"/>
      <c r="U67" s="1"/>
      <c r="V67" s="1"/>
    </row>
    <row r="68" spans="1:22" ht="15.75" customHeight="1" x14ac:dyDescent="0.25">
      <c r="A68" s="7"/>
      <c r="B68" s="127"/>
      <c r="C68" s="127" t="s">
        <v>32</v>
      </c>
      <c r="D68" s="127" t="s">
        <v>13</v>
      </c>
      <c r="E68" s="127" t="s">
        <v>54</v>
      </c>
      <c r="F68" s="362">
        <f>+SUM(F69:F70)</f>
        <v>113525861</v>
      </c>
      <c r="G68" s="644">
        <f>SUM(G69:G70)</f>
        <v>-27235379</v>
      </c>
      <c r="H68" s="369">
        <f t="shared" si="6"/>
        <v>86290482</v>
      </c>
      <c r="I68" s="529">
        <f t="shared" si="0"/>
        <v>-0.23990462402218649</v>
      </c>
      <c r="J68" s="44"/>
      <c r="K68" s="1"/>
      <c r="L68" s="1"/>
      <c r="M68" s="1"/>
      <c r="N68" s="1"/>
      <c r="O68" s="1"/>
      <c r="P68" s="1"/>
      <c r="Q68" s="141"/>
      <c r="R68" s="141"/>
      <c r="S68" s="7"/>
      <c r="T68" s="7"/>
      <c r="U68" s="7"/>
      <c r="V68" s="7"/>
    </row>
    <row r="69" spans="1:22" ht="15.75" customHeight="1" x14ac:dyDescent="0.25">
      <c r="A69" s="1"/>
      <c r="B69" s="128"/>
      <c r="C69" s="128" t="s">
        <v>12</v>
      </c>
      <c r="D69" s="128" t="s">
        <v>21</v>
      </c>
      <c r="E69" s="128" t="s">
        <v>262</v>
      </c>
      <c r="F69" s="315">
        <v>76538652</v>
      </c>
      <c r="G69" s="641">
        <f>+'Decretos 050505'!F81</f>
        <v>-9226462</v>
      </c>
      <c r="H69" s="365">
        <f t="shared" si="6"/>
        <v>67312190</v>
      </c>
      <c r="I69" s="531">
        <f t="shared" si="0"/>
        <v>-0.12054643972564349</v>
      </c>
      <c r="J69" s="44"/>
      <c r="K69" s="1"/>
      <c r="L69" s="1"/>
      <c r="M69" s="1"/>
      <c r="N69" s="1"/>
      <c r="O69" s="1"/>
      <c r="P69" s="1"/>
    </row>
    <row r="70" spans="1:22" ht="15.75" customHeight="1" x14ac:dyDescent="0.25">
      <c r="A70" s="1"/>
      <c r="B70" s="128"/>
      <c r="C70" s="128"/>
      <c r="D70" s="164" t="s">
        <v>308</v>
      </c>
      <c r="E70" s="320" t="s">
        <v>309</v>
      </c>
      <c r="F70" s="315">
        <v>36987209</v>
      </c>
      <c r="G70" s="641">
        <f>+'Decretos 050505'!F82</f>
        <v>-18008917</v>
      </c>
      <c r="H70" s="365">
        <f t="shared" si="6"/>
        <v>18978292</v>
      </c>
      <c r="I70" s="531">
        <f t="shared" si="0"/>
        <v>-0.48689580768313712</v>
      </c>
      <c r="J70" s="44"/>
      <c r="K70" s="1"/>
      <c r="L70" s="1"/>
      <c r="M70" s="1"/>
      <c r="N70" s="1"/>
      <c r="O70" s="1"/>
      <c r="P70" s="1"/>
      <c r="Q70" s="49"/>
      <c r="R70" s="49"/>
      <c r="S70" s="1"/>
      <c r="T70" s="1"/>
      <c r="U70" s="1"/>
      <c r="V70" s="1"/>
    </row>
    <row r="71" spans="1:22" s="66" customFormat="1" ht="15.75" customHeight="1" thickBot="1" x14ac:dyDescent="0.3">
      <c r="A71" s="7"/>
      <c r="B71" s="172" t="s">
        <v>122</v>
      </c>
      <c r="C71" s="172" t="s">
        <v>12</v>
      </c>
      <c r="D71" s="172"/>
      <c r="E71" s="172" t="s">
        <v>129</v>
      </c>
      <c r="F71" s="368">
        <v>0</v>
      </c>
      <c r="G71" s="642">
        <f>+'Decretos 050505'!F83</f>
        <v>0</v>
      </c>
      <c r="H71" s="368">
        <f t="shared" si="6"/>
        <v>0</v>
      </c>
      <c r="I71" s="533" t="str">
        <f t="shared" si="0"/>
        <v>0.00%</v>
      </c>
      <c r="J71" s="10"/>
      <c r="K71" s="1"/>
      <c r="L71" s="1"/>
      <c r="M71" s="1"/>
      <c r="N71" s="1"/>
      <c r="O71" s="1"/>
      <c r="P71" s="1"/>
      <c r="Q71" s="622"/>
      <c r="R71" s="622"/>
    </row>
    <row r="72" spans="1:22" ht="15.75" customHeight="1" x14ac:dyDescent="0.25">
      <c r="B72" s="522"/>
      <c r="C72" s="522"/>
      <c r="D72" s="522"/>
      <c r="E72" s="522"/>
      <c r="F72" s="522"/>
      <c r="G72" s="522"/>
      <c r="H72" s="522"/>
      <c r="I72" s="522"/>
      <c r="J72" s="522"/>
      <c r="K72" s="1"/>
      <c r="L72" s="1"/>
      <c r="M72" s="1"/>
      <c r="N72" s="1"/>
      <c r="O72" s="1"/>
      <c r="P72" s="1"/>
    </row>
    <row r="73" spans="1:22" ht="15.75" customHeight="1" x14ac:dyDescent="0.25">
      <c r="B73" s="522"/>
      <c r="C73" s="522"/>
      <c r="D73" s="522"/>
      <c r="E73" s="522"/>
      <c r="F73" s="522"/>
      <c r="G73" s="522"/>
      <c r="H73" s="522"/>
      <c r="I73" s="522"/>
      <c r="J73" s="522"/>
      <c r="K73" s="1"/>
      <c r="L73" s="1"/>
      <c r="M73" s="1"/>
      <c r="N73" s="1"/>
      <c r="O73" s="1"/>
      <c r="P73" s="1"/>
    </row>
    <row r="74" spans="1:22" ht="15.75" customHeight="1" x14ac:dyDescent="0.25">
      <c r="F74" s="55"/>
      <c r="G74" s="18"/>
      <c r="H74" s="3"/>
      <c r="J74" s="7"/>
      <c r="K74" s="1"/>
      <c r="L74" s="1"/>
      <c r="M74" s="1"/>
      <c r="N74" s="1"/>
      <c r="O74" s="1"/>
      <c r="P74" s="1"/>
    </row>
    <row r="75" spans="1:22" ht="15.75" customHeight="1" x14ac:dyDescent="0.25">
      <c r="F75" s="55"/>
      <c r="G75" s="18"/>
      <c r="H75" s="6"/>
      <c r="J75" s="7"/>
      <c r="K75" s="1"/>
      <c r="L75" s="1"/>
      <c r="M75" s="1"/>
      <c r="N75" s="1"/>
      <c r="O75" s="1"/>
      <c r="P75" s="1"/>
    </row>
    <row r="76" spans="1:22" ht="15.75" customHeight="1" x14ac:dyDescent="0.25">
      <c r="F76" s="56"/>
      <c r="G76" s="18"/>
      <c r="J76" s="7"/>
      <c r="K76" s="1"/>
      <c r="L76" s="1"/>
      <c r="M76" s="1"/>
      <c r="N76" s="1"/>
      <c r="O76" s="1"/>
      <c r="P76" s="1"/>
    </row>
    <row r="77" spans="1:22" ht="15.75" customHeight="1" x14ac:dyDescent="0.25">
      <c r="G77" s="18"/>
      <c r="J77" s="7"/>
      <c r="K77" s="1"/>
      <c r="L77" s="1"/>
      <c r="M77" s="1"/>
      <c r="N77" s="1"/>
      <c r="O77" s="1"/>
      <c r="P77" s="1"/>
    </row>
    <row r="78" spans="1:22" ht="15.75" customHeight="1" x14ac:dyDescent="0.25">
      <c r="G78" s="18"/>
      <c r="J78" s="7"/>
      <c r="K78" s="1"/>
      <c r="L78" s="1"/>
      <c r="M78" s="1"/>
      <c r="N78" s="1"/>
      <c r="O78" s="1"/>
      <c r="P78" s="1"/>
    </row>
    <row r="79" spans="1:22" ht="15.75" customHeight="1" x14ac:dyDescent="0.25">
      <c r="G79" s="18"/>
      <c r="J79" s="7"/>
      <c r="K79" s="1"/>
      <c r="L79" s="1"/>
      <c r="M79" s="1"/>
      <c r="N79" s="1"/>
      <c r="O79" s="1"/>
      <c r="P79" s="1"/>
    </row>
    <row r="80" spans="1:22" ht="15.75" customHeight="1" x14ac:dyDescent="0.25">
      <c r="G80" s="18"/>
      <c r="J80" s="7"/>
      <c r="K80" s="1"/>
      <c r="L80" s="1"/>
      <c r="M80" s="1"/>
      <c r="N80" s="1"/>
      <c r="O80" s="1"/>
      <c r="P80" s="1"/>
    </row>
    <row r="81" spans="7:16" ht="15.75" customHeight="1" x14ac:dyDescent="0.25">
      <c r="G81" s="18"/>
      <c r="J81" s="7"/>
      <c r="K81" s="1"/>
      <c r="L81" s="1"/>
      <c r="M81" s="1"/>
      <c r="N81" s="1"/>
      <c r="O81" s="1"/>
      <c r="P81" s="1"/>
    </row>
    <row r="82" spans="7:16" ht="15.75" customHeight="1" x14ac:dyDescent="0.25">
      <c r="G82" s="18"/>
      <c r="J82" s="7"/>
      <c r="K82" s="1"/>
      <c r="L82" s="1"/>
      <c r="M82" s="1"/>
      <c r="N82" s="1"/>
      <c r="O82" s="1"/>
      <c r="P82" s="1"/>
    </row>
    <row r="83" spans="7:16" ht="15.75" customHeight="1" x14ac:dyDescent="0.25">
      <c r="G83" s="18"/>
      <c r="J83" s="7"/>
      <c r="K83" s="1"/>
      <c r="L83" s="1"/>
      <c r="M83" s="1"/>
      <c r="N83" s="1"/>
      <c r="O83" s="1"/>
      <c r="P83" s="1"/>
    </row>
    <row r="84" spans="7:16" ht="15.75" customHeight="1" x14ac:dyDescent="0.25">
      <c r="G84" s="18"/>
      <c r="J84" s="7"/>
      <c r="K84" s="1"/>
      <c r="L84" s="1"/>
      <c r="M84" s="1"/>
      <c r="N84" s="1"/>
      <c r="O84" s="1"/>
      <c r="P84" s="1"/>
    </row>
    <row r="85" spans="7:16" ht="15.75" customHeight="1" x14ac:dyDescent="0.25">
      <c r="G85" s="18"/>
      <c r="J85" s="7"/>
      <c r="K85" s="1"/>
      <c r="L85" s="1"/>
      <c r="M85" s="1"/>
      <c r="N85" s="1"/>
      <c r="O85" s="1"/>
      <c r="P85" s="1"/>
    </row>
    <row r="86" spans="7:16" ht="15.75" customHeight="1" x14ac:dyDescent="0.25">
      <c r="G86" s="18"/>
      <c r="J86" s="7"/>
      <c r="K86" s="1"/>
      <c r="L86" s="1"/>
      <c r="M86" s="1"/>
      <c r="N86" s="1"/>
      <c r="O86" s="1"/>
      <c r="P86" s="1"/>
    </row>
    <row r="87" spans="7:16" ht="15.75" customHeight="1" x14ac:dyDescent="0.25">
      <c r="G87" s="18"/>
      <c r="J87" s="7"/>
      <c r="K87" s="1"/>
      <c r="L87" s="1"/>
      <c r="M87" s="1"/>
      <c r="N87" s="1"/>
      <c r="O87" s="1"/>
      <c r="P87" s="1"/>
    </row>
    <row r="88" spans="7:16" ht="15.75" customHeight="1" x14ac:dyDescent="0.25">
      <c r="G88" s="18"/>
      <c r="J88" s="7"/>
      <c r="K88" s="1"/>
      <c r="L88" s="1"/>
      <c r="M88" s="1"/>
      <c r="N88" s="1"/>
      <c r="O88" s="1"/>
      <c r="P88" s="1"/>
    </row>
    <row r="89" spans="7:16" ht="15.75" customHeight="1" x14ac:dyDescent="0.25">
      <c r="G89" s="18"/>
      <c r="J89" s="7"/>
      <c r="K89" s="1"/>
      <c r="L89" s="1"/>
      <c r="M89" s="1"/>
      <c r="N89" s="1"/>
      <c r="O89" s="1"/>
      <c r="P89" s="1"/>
    </row>
    <row r="90" spans="7:16" ht="15.75" customHeight="1" x14ac:dyDescent="0.25">
      <c r="G90" s="18"/>
      <c r="J90" s="7"/>
      <c r="K90" s="1"/>
      <c r="L90" s="1"/>
      <c r="M90" s="1"/>
      <c r="N90" s="1"/>
      <c r="O90" s="1"/>
      <c r="P90" s="1"/>
    </row>
    <row r="91" spans="7:16" ht="15.75" customHeight="1" x14ac:dyDescent="0.25">
      <c r="G91" s="18"/>
      <c r="J91" s="7"/>
      <c r="K91" s="1"/>
      <c r="L91" s="1"/>
      <c r="M91" s="1"/>
      <c r="N91" s="1"/>
      <c r="O91" s="1"/>
      <c r="P91" s="1"/>
    </row>
    <row r="92" spans="7:16" ht="15.75" customHeight="1" x14ac:dyDescent="0.25">
      <c r="G92" s="18"/>
      <c r="J92" s="7"/>
      <c r="K92" s="1"/>
      <c r="L92" s="1"/>
      <c r="M92" s="1"/>
      <c r="N92" s="1"/>
      <c r="O92" s="1"/>
      <c r="P92" s="1"/>
    </row>
    <row r="93" spans="7:16" ht="15.75" customHeight="1" x14ac:dyDescent="0.25">
      <c r="G93" s="18"/>
      <c r="J93" s="7"/>
      <c r="K93" s="1"/>
      <c r="L93" s="1"/>
      <c r="M93" s="1"/>
      <c r="N93" s="1"/>
      <c r="O93" s="1"/>
      <c r="P93" s="1"/>
    </row>
    <row r="94" spans="7:16" ht="15.75" customHeight="1" x14ac:dyDescent="0.25">
      <c r="G94" s="18"/>
      <c r="J94" s="7"/>
      <c r="K94" s="1"/>
      <c r="L94" s="1"/>
      <c r="M94" s="1"/>
      <c r="N94" s="1"/>
      <c r="O94" s="1"/>
      <c r="P94" s="1"/>
    </row>
    <row r="95" spans="7:16" ht="15.75" customHeight="1" x14ac:dyDescent="0.25">
      <c r="G95" s="18"/>
      <c r="J95" s="7"/>
      <c r="K95" s="1"/>
      <c r="L95" s="1"/>
      <c r="M95" s="1"/>
      <c r="N95" s="1"/>
      <c r="O95" s="1"/>
      <c r="P95" s="1"/>
    </row>
    <row r="96" spans="7:16" ht="15.75" customHeight="1" x14ac:dyDescent="0.25">
      <c r="G96" s="18"/>
      <c r="J96" s="7"/>
      <c r="K96" s="1"/>
      <c r="L96" s="1"/>
      <c r="M96" s="1"/>
      <c r="N96" s="1"/>
      <c r="O96" s="1"/>
      <c r="P96" s="1"/>
    </row>
    <row r="97" spans="7:16" ht="15.75" customHeight="1" x14ac:dyDescent="0.25">
      <c r="G97" s="18"/>
      <c r="J97" s="7"/>
      <c r="K97" s="1"/>
      <c r="L97" s="1"/>
      <c r="M97" s="1"/>
      <c r="N97" s="1"/>
      <c r="O97" s="1"/>
      <c r="P97" s="1"/>
    </row>
    <row r="98" spans="7:16" ht="15.75" customHeight="1" x14ac:dyDescent="0.25">
      <c r="G98" s="18"/>
      <c r="J98" s="7"/>
      <c r="K98" s="1"/>
      <c r="L98" s="1"/>
      <c r="M98" s="1"/>
      <c r="N98" s="1"/>
      <c r="O98" s="1"/>
      <c r="P98" s="1"/>
    </row>
    <row r="99" spans="7:16" ht="15.75" customHeight="1" x14ac:dyDescent="0.25">
      <c r="G99" s="18"/>
      <c r="J99" s="7"/>
      <c r="K99" s="1"/>
      <c r="L99" s="1"/>
      <c r="M99" s="1"/>
      <c r="N99" s="1"/>
      <c r="O99" s="1"/>
      <c r="P99" s="1"/>
    </row>
    <row r="100" spans="7:16" ht="15.75" customHeight="1" x14ac:dyDescent="0.25">
      <c r="G100" s="18"/>
      <c r="J100" s="7"/>
      <c r="K100" s="1"/>
      <c r="L100" s="1"/>
      <c r="M100" s="1"/>
      <c r="N100" s="1"/>
      <c r="O100" s="1"/>
      <c r="P100" s="1"/>
    </row>
    <row r="101" spans="7:16" ht="15.75" customHeight="1" x14ac:dyDescent="0.25">
      <c r="G101" s="18"/>
      <c r="J101" s="7"/>
      <c r="K101" s="1"/>
      <c r="L101" s="1"/>
      <c r="M101" s="1"/>
      <c r="N101" s="1"/>
      <c r="O101" s="1"/>
      <c r="P101" s="1"/>
    </row>
    <row r="102" spans="7:16" ht="15.75" customHeight="1" x14ac:dyDescent="0.25">
      <c r="G102" s="18"/>
      <c r="J102" s="7"/>
      <c r="K102" s="1"/>
      <c r="L102" s="1"/>
      <c r="M102" s="1"/>
      <c r="N102" s="1"/>
      <c r="O102" s="1"/>
      <c r="P102" s="1"/>
    </row>
    <row r="103" spans="7:16" ht="15.75" customHeight="1" x14ac:dyDescent="0.25">
      <c r="G103" s="18"/>
      <c r="J103" s="7"/>
      <c r="K103" s="1"/>
      <c r="L103" s="1"/>
      <c r="M103" s="1"/>
      <c r="N103" s="1"/>
      <c r="O103" s="1"/>
      <c r="P103" s="1"/>
    </row>
    <row r="104" spans="7:16" ht="15.75" customHeight="1" x14ac:dyDescent="0.25">
      <c r="G104" s="18"/>
      <c r="J104" s="7"/>
      <c r="K104" s="1"/>
      <c r="L104" s="1"/>
      <c r="M104" s="1"/>
      <c r="N104" s="1"/>
      <c r="O104" s="1"/>
      <c r="P104" s="1"/>
    </row>
    <row r="105" spans="7:16" ht="15.75" customHeight="1" x14ac:dyDescent="0.25">
      <c r="G105" s="18"/>
      <c r="J105" s="7"/>
      <c r="K105" s="1"/>
      <c r="L105" s="1"/>
      <c r="M105" s="1"/>
      <c r="N105" s="1"/>
      <c r="O105" s="1"/>
      <c r="P105" s="1"/>
    </row>
    <row r="106" spans="7:16" ht="15.75" customHeight="1" x14ac:dyDescent="0.25">
      <c r="G106" s="18"/>
      <c r="J106" s="7"/>
      <c r="K106" s="1"/>
      <c r="L106" s="1"/>
      <c r="M106" s="1"/>
      <c r="N106" s="1"/>
      <c r="O106" s="1"/>
      <c r="P106" s="1"/>
    </row>
    <row r="107" spans="7:16" ht="15.75" customHeight="1" x14ac:dyDescent="0.25">
      <c r="G107" s="18"/>
      <c r="J107" s="7"/>
      <c r="K107" s="1"/>
      <c r="L107" s="1"/>
      <c r="M107" s="1"/>
      <c r="N107" s="1"/>
      <c r="O107" s="1"/>
      <c r="P107" s="1"/>
    </row>
    <row r="108" spans="7:16" ht="15.75" customHeight="1" x14ac:dyDescent="0.25">
      <c r="G108" s="18"/>
      <c r="J108" s="7"/>
      <c r="K108" s="1"/>
      <c r="L108" s="1"/>
      <c r="M108" s="1"/>
      <c r="N108" s="1"/>
      <c r="O108" s="1"/>
      <c r="P108" s="1"/>
    </row>
    <row r="109" spans="7:16" ht="15.75" customHeight="1" x14ac:dyDescent="0.25">
      <c r="G109" s="18"/>
      <c r="J109" s="7"/>
      <c r="K109" s="1"/>
      <c r="L109" s="1"/>
      <c r="M109" s="1"/>
      <c r="N109" s="1"/>
      <c r="O109" s="1"/>
      <c r="P109" s="1"/>
    </row>
    <row r="110" spans="7:16" ht="15.75" customHeight="1" x14ac:dyDescent="0.25">
      <c r="G110" s="18"/>
      <c r="J110" s="7"/>
      <c r="K110" s="1"/>
      <c r="L110" s="1"/>
      <c r="M110" s="1"/>
      <c r="N110" s="1"/>
      <c r="O110" s="1"/>
      <c r="P110" s="1"/>
    </row>
    <row r="111" spans="7:16" ht="15.75" customHeight="1" x14ac:dyDescent="0.25">
      <c r="G111" s="18"/>
      <c r="J111" s="7"/>
      <c r="K111" s="1"/>
      <c r="L111" s="1"/>
      <c r="M111" s="1"/>
      <c r="N111" s="1"/>
      <c r="O111" s="1"/>
      <c r="P111" s="1"/>
    </row>
    <row r="112" spans="7:16" ht="15.75" customHeight="1" x14ac:dyDescent="0.25">
      <c r="G112" s="18"/>
      <c r="J112" s="7"/>
      <c r="K112" s="1"/>
      <c r="L112" s="1"/>
      <c r="M112" s="1"/>
      <c r="N112" s="1"/>
      <c r="O112" s="1"/>
      <c r="P112" s="1"/>
    </row>
    <row r="113" spans="7:16" ht="15.75" customHeight="1" x14ac:dyDescent="0.25">
      <c r="G113" s="18"/>
      <c r="J113" s="7"/>
      <c r="K113" s="1"/>
      <c r="L113" s="1"/>
      <c r="M113" s="1"/>
      <c r="N113" s="1"/>
      <c r="O113" s="1"/>
      <c r="P113" s="1"/>
    </row>
    <row r="114" spans="7:16" ht="15.75" customHeight="1" x14ac:dyDescent="0.25">
      <c r="G114" s="18"/>
      <c r="J114" s="7"/>
      <c r="K114" s="1"/>
      <c r="L114" s="1"/>
      <c r="M114" s="1"/>
      <c r="N114" s="1"/>
      <c r="O114" s="1"/>
      <c r="P114" s="1"/>
    </row>
    <row r="115" spans="7:16" ht="15.75" customHeight="1" x14ac:dyDescent="0.25">
      <c r="G115" s="18"/>
      <c r="J115" s="7"/>
      <c r="K115" s="1"/>
      <c r="L115" s="1"/>
      <c r="M115" s="1"/>
      <c r="N115" s="1"/>
      <c r="O115" s="1"/>
      <c r="P115" s="1"/>
    </row>
    <row r="116" spans="7:16" ht="15.75" customHeight="1" x14ac:dyDescent="0.25">
      <c r="G116" s="18"/>
      <c r="J116" s="7"/>
      <c r="K116" s="1"/>
      <c r="L116" s="1"/>
      <c r="M116" s="1"/>
      <c r="N116" s="1"/>
      <c r="O116" s="1"/>
      <c r="P116" s="1"/>
    </row>
    <row r="117" spans="7:16" ht="15.75" customHeight="1" x14ac:dyDescent="0.25">
      <c r="G117" s="18"/>
      <c r="J117" s="7"/>
      <c r="K117" s="1"/>
      <c r="L117" s="1"/>
      <c r="M117" s="1"/>
      <c r="N117" s="1"/>
      <c r="O117" s="1"/>
      <c r="P117" s="1"/>
    </row>
    <row r="118" spans="7:16" ht="15.75" customHeight="1" x14ac:dyDescent="0.25">
      <c r="G118" s="18"/>
      <c r="J118" s="7"/>
      <c r="K118" s="1"/>
      <c r="L118" s="1"/>
      <c r="M118" s="1"/>
      <c r="N118" s="1"/>
      <c r="O118" s="1"/>
      <c r="P118" s="1"/>
    </row>
    <row r="119" spans="7:16" ht="15.75" customHeight="1" x14ac:dyDescent="0.25">
      <c r="G119" s="18"/>
      <c r="J119" s="7"/>
      <c r="K119" s="1"/>
      <c r="L119" s="1"/>
      <c r="M119" s="1"/>
      <c r="N119" s="1"/>
      <c r="O119" s="1"/>
      <c r="P119" s="1"/>
    </row>
    <row r="120" spans="7:16" ht="15.75" customHeight="1" x14ac:dyDescent="0.25">
      <c r="G120" s="18"/>
      <c r="J120" s="7"/>
      <c r="K120" s="1"/>
      <c r="L120" s="1"/>
      <c r="M120" s="1"/>
      <c r="N120" s="1"/>
      <c r="O120" s="1"/>
      <c r="P120" s="1"/>
    </row>
    <row r="121" spans="7:16" ht="15.75" customHeight="1" x14ac:dyDescent="0.25">
      <c r="G121" s="18"/>
      <c r="J121" s="7"/>
      <c r="K121" s="1"/>
      <c r="L121" s="1"/>
      <c r="M121" s="1"/>
      <c r="N121" s="1"/>
      <c r="O121" s="1"/>
      <c r="P121" s="1"/>
    </row>
    <row r="122" spans="7:16" ht="15.75" customHeight="1" x14ac:dyDescent="0.25">
      <c r="G122" s="18"/>
      <c r="J122" s="7"/>
      <c r="K122" s="1"/>
      <c r="L122" s="1"/>
      <c r="M122" s="1"/>
      <c r="N122" s="1"/>
      <c r="O122" s="1"/>
      <c r="P122" s="1"/>
    </row>
    <row r="123" spans="7:16" ht="15.75" customHeight="1" x14ac:dyDescent="0.25">
      <c r="G123" s="18"/>
      <c r="J123" s="7"/>
      <c r="K123" s="1"/>
      <c r="L123" s="1"/>
      <c r="M123" s="1"/>
      <c r="N123" s="1"/>
      <c r="O123" s="1"/>
      <c r="P123" s="1"/>
    </row>
    <row r="124" spans="7:16" ht="15.75" customHeight="1" x14ac:dyDescent="0.25">
      <c r="G124" s="18"/>
      <c r="J124" s="7"/>
      <c r="K124" s="1"/>
      <c r="L124" s="1"/>
      <c r="M124" s="1"/>
      <c r="N124" s="1"/>
      <c r="O124" s="1"/>
      <c r="P124" s="1"/>
    </row>
    <row r="125" spans="7:16" ht="15.75" customHeight="1" x14ac:dyDescent="0.25">
      <c r="G125" s="18"/>
      <c r="J125" s="7"/>
      <c r="K125" s="1"/>
      <c r="L125" s="1"/>
      <c r="M125" s="1"/>
      <c r="N125" s="1"/>
      <c r="O125" s="1"/>
      <c r="P125" s="1"/>
    </row>
    <row r="126" spans="7:16" ht="15.75" customHeight="1" x14ac:dyDescent="0.25">
      <c r="G126" s="18"/>
      <c r="J126" s="7"/>
      <c r="K126" s="1"/>
      <c r="L126" s="1"/>
      <c r="M126" s="1"/>
      <c r="N126" s="1"/>
      <c r="O126" s="1"/>
      <c r="P126" s="1"/>
    </row>
    <row r="127" spans="7:16" ht="15.75" customHeight="1" x14ac:dyDescent="0.25">
      <c r="G127" s="18"/>
      <c r="J127" s="7"/>
      <c r="K127" s="1"/>
      <c r="L127" s="1"/>
      <c r="M127" s="1"/>
      <c r="N127" s="1"/>
      <c r="O127" s="1"/>
      <c r="P127" s="1"/>
    </row>
    <row r="128" spans="7:16" ht="15.75" customHeight="1" x14ac:dyDescent="0.25">
      <c r="G128" s="18"/>
      <c r="J128" s="7"/>
      <c r="K128" s="1"/>
      <c r="L128" s="1"/>
      <c r="M128" s="1"/>
      <c r="N128" s="1"/>
      <c r="O128" s="1"/>
      <c r="P128" s="1"/>
    </row>
    <row r="129" spans="7:16" ht="15.75" customHeight="1" x14ac:dyDescent="0.25">
      <c r="G129" s="18"/>
      <c r="J129" s="7"/>
      <c r="K129" s="1"/>
      <c r="L129" s="1"/>
      <c r="M129" s="1"/>
      <c r="N129" s="1"/>
      <c r="O129" s="1"/>
      <c r="P129" s="1"/>
    </row>
    <row r="130" spans="7:16" ht="15.75" customHeight="1" x14ac:dyDescent="0.25">
      <c r="G130" s="18"/>
      <c r="J130" s="7"/>
      <c r="K130" s="1"/>
      <c r="L130" s="1"/>
      <c r="M130" s="1"/>
      <c r="N130" s="1"/>
      <c r="O130" s="1"/>
      <c r="P130" s="1"/>
    </row>
    <row r="131" spans="7:16" ht="15.75" customHeight="1" x14ac:dyDescent="0.25">
      <c r="G131" s="18"/>
      <c r="J131" s="7"/>
      <c r="K131" s="1"/>
      <c r="L131" s="1"/>
      <c r="M131" s="1"/>
      <c r="N131" s="1"/>
      <c r="O131" s="1"/>
      <c r="P131" s="1"/>
    </row>
    <row r="132" spans="7:16" ht="15.75" customHeight="1" x14ac:dyDescent="0.25">
      <c r="G132" s="18"/>
      <c r="J132" s="7"/>
      <c r="K132" s="1"/>
      <c r="L132" s="1"/>
      <c r="M132" s="1"/>
      <c r="N132" s="1"/>
      <c r="O132" s="1"/>
      <c r="P132" s="1"/>
    </row>
    <row r="133" spans="7:16" ht="15.75" customHeight="1" x14ac:dyDescent="0.25">
      <c r="G133" s="18"/>
      <c r="J133" s="7"/>
      <c r="K133" s="1"/>
      <c r="L133" s="1"/>
      <c r="M133" s="1"/>
      <c r="N133" s="1"/>
      <c r="O133" s="1"/>
      <c r="P133" s="1"/>
    </row>
    <row r="134" spans="7:16" ht="15.75" customHeight="1" x14ac:dyDescent="0.25">
      <c r="G134" s="18"/>
      <c r="J134" s="7"/>
    </row>
    <row r="135" spans="7:16" ht="15.75" customHeight="1" x14ac:dyDescent="0.25">
      <c r="G135" s="18"/>
      <c r="J135" s="7"/>
    </row>
    <row r="136" spans="7:16" ht="15.75" customHeight="1" x14ac:dyDescent="0.25">
      <c r="G136" s="18"/>
      <c r="J136" s="7"/>
    </row>
    <row r="137" spans="7:16" ht="15.75" customHeight="1" x14ac:dyDescent="0.25">
      <c r="G137" s="18"/>
      <c r="J137" s="7"/>
    </row>
    <row r="138" spans="7:16" ht="15.75" customHeight="1" x14ac:dyDescent="0.25">
      <c r="G138" s="18"/>
      <c r="J138" s="7"/>
    </row>
    <row r="139" spans="7:16" ht="15.75" customHeight="1" x14ac:dyDescent="0.25">
      <c r="G139" s="18"/>
      <c r="J139" s="7"/>
    </row>
    <row r="140" spans="7:16" ht="15.75" customHeight="1" x14ac:dyDescent="0.25">
      <c r="G140" s="18"/>
      <c r="J140" s="7"/>
    </row>
    <row r="141" spans="7:16" ht="15.75" customHeight="1" x14ac:dyDescent="0.25">
      <c r="G141" s="18"/>
      <c r="J141" s="7"/>
    </row>
    <row r="142" spans="7:16" ht="15.75" customHeight="1" x14ac:dyDescent="0.25">
      <c r="G142" s="18"/>
      <c r="J142" s="7"/>
    </row>
    <row r="143" spans="7:16" ht="15.75" customHeight="1" x14ac:dyDescent="0.25">
      <c r="G143" s="18"/>
      <c r="J143" s="7"/>
    </row>
    <row r="144" spans="7:16" ht="15.75" customHeight="1" x14ac:dyDescent="0.25">
      <c r="G144" s="18"/>
      <c r="J144" s="7"/>
    </row>
    <row r="145" spans="7:10" ht="15.75" customHeight="1" x14ac:dyDescent="0.25">
      <c r="G145" s="18"/>
      <c r="J145" s="7"/>
    </row>
    <row r="146" spans="7:10" ht="15.75" customHeight="1" x14ac:dyDescent="0.25">
      <c r="G146" s="18"/>
      <c r="J146" s="7"/>
    </row>
    <row r="147" spans="7:10" ht="15.75" customHeight="1" x14ac:dyDescent="0.25">
      <c r="G147" s="18"/>
      <c r="J147" s="7"/>
    </row>
    <row r="148" spans="7:10" ht="15.75" customHeight="1" x14ac:dyDescent="0.25">
      <c r="G148" s="18"/>
      <c r="J148" s="7"/>
    </row>
    <row r="149" spans="7:10" ht="15.75" customHeight="1" x14ac:dyDescent="0.25">
      <c r="G149" s="18"/>
      <c r="J149" s="7"/>
    </row>
    <row r="150" spans="7:10" ht="15.75" customHeight="1" x14ac:dyDescent="0.25">
      <c r="G150" s="18"/>
      <c r="J150" s="7"/>
    </row>
    <row r="151" spans="7:10" ht="15.75" customHeight="1" x14ac:dyDescent="0.25">
      <c r="G151" s="18"/>
      <c r="J151" s="7"/>
    </row>
    <row r="152" spans="7:10" ht="15.75" customHeight="1" x14ac:dyDescent="0.25">
      <c r="G152" s="18"/>
      <c r="J152" s="7"/>
    </row>
    <row r="153" spans="7:10" ht="15.75" customHeight="1" x14ac:dyDescent="0.25">
      <c r="G153" s="18"/>
      <c r="J153" s="7"/>
    </row>
    <row r="154" spans="7:10" ht="15.75" customHeight="1" x14ac:dyDescent="0.25">
      <c r="G154" s="18"/>
      <c r="J154" s="7"/>
    </row>
    <row r="155" spans="7:10" ht="15.75" customHeight="1" x14ac:dyDescent="0.25">
      <c r="G155" s="18"/>
      <c r="J155" s="7"/>
    </row>
    <row r="156" spans="7:10" ht="15.75" customHeight="1" x14ac:dyDescent="0.25">
      <c r="G156" s="18"/>
      <c r="J156" s="7"/>
    </row>
    <row r="157" spans="7:10" ht="15.75" customHeight="1" x14ac:dyDescent="0.25">
      <c r="G157" s="18"/>
      <c r="J157" s="7"/>
    </row>
    <row r="158" spans="7:10" ht="15.75" customHeight="1" x14ac:dyDescent="0.25">
      <c r="G158" s="18"/>
      <c r="J158" s="7"/>
    </row>
    <row r="159" spans="7:10" ht="15.75" customHeight="1" x14ac:dyDescent="0.25">
      <c r="G159" s="18"/>
      <c r="J159" s="7"/>
    </row>
    <row r="160" spans="7:10" ht="15.75" customHeight="1" x14ac:dyDescent="0.25">
      <c r="G160" s="18"/>
      <c r="J160" s="7"/>
    </row>
    <row r="161" spans="7:10" ht="15.75" customHeight="1" x14ac:dyDescent="0.25">
      <c r="G161" s="18"/>
      <c r="J161" s="7"/>
    </row>
    <row r="162" spans="7:10" ht="15.75" customHeight="1" x14ac:dyDescent="0.25">
      <c r="G162" s="18"/>
      <c r="J162" s="7"/>
    </row>
    <row r="163" spans="7:10" ht="15.75" customHeight="1" x14ac:dyDescent="0.25">
      <c r="G163" s="18"/>
      <c r="J163" s="7"/>
    </row>
    <row r="164" spans="7:10" ht="15.75" customHeight="1" x14ac:dyDescent="0.25">
      <c r="G164" s="18"/>
      <c r="J164" s="7"/>
    </row>
    <row r="165" spans="7:10" ht="15.75" customHeight="1" x14ac:dyDescent="0.25">
      <c r="G165" s="18"/>
      <c r="J165" s="7"/>
    </row>
    <row r="166" spans="7:10" ht="15.75" customHeight="1" x14ac:dyDescent="0.25">
      <c r="G166" s="18"/>
      <c r="J166" s="7"/>
    </row>
    <row r="167" spans="7:10" ht="15.75" customHeight="1" x14ac:dyDescent="0.25">
      <c r="G167" s="18"/>
      <c r="J167" s="7"/>
    </row>
    <row r="168" spans="7:10" ht="15.75" customHeight="1" x14ac:dyDescent="0.25">
      <c r="G168" s="18"/>
      <c r="J168" s="7"/>
    </row>
    <row r="169" spans="7:10" ht="15.75" customHeight="1" x14ac:dyDescent="0.25">
      <c r="G169" s="18"/>
      <c r="J169" s="7"/>
    </row>
    <row r="170" spans="7:10" ht="15.75" customHeight="1" x14ac:dyDescent="0.25">
      <c r="G170" s="18"/>
      <c r="J170" s="7"/>
    </row>
    <row r="171" spans="7:10" ht="15.75" customHeight="1" x14ac:dyDescent="0.25">
      <c r="G171" s="18"/>
      <c r="J171" s="7"/>
    </row>
    <row r="172" spans="7:10" ht="15.75" customHeight="1" x14ac:dyDescent="0.25">
      <c r="G172" s="18"/>
      <c r="J172" s="7"/>
    </row>
    <row r="173" spans="7:10" ht="15.75" customHeight="1" x14ac:dyDescent="0.25">
      <c r="G173" s="18"/>
      <c r="J173" s="7"/>
    </row>
    <row r="174" spans="7:10" ht="15.75" customHeight="1" x14ac:dyDescent="0.25">
      <c r="G174" s="18"/>
      <c r="J174" s="7"/>
    </row>
    <row r="175" spans="7:10" ht="15.75" customHeight="1" x14ac:dyDescent="0.25">
      <c r="G175" s="18"/>
      <c r="J175" s="7"/>
    </row>
    <row r="176" spans="7:10" ht="15.75" customHeight="1" x14ac:dyDescent="0.25">
      <c r="G176" s="18"/>
      <c r="J176" s="7"/>
    </row>
    <row r="177" spans="7:10" ht="15.75" customHeight="1" x14ac:dyDescent="0.25">
      <c r="G177" s="18"/>
      <c r="J177" s="7"/>
    </row>
    <row r="178" spans="7:10" ht="15.75" customHeight="1" x14ac:dyDescent="0.25">
      <c r="G178" s="18"/>
      <c r="J178" s="7"/>
    </row>
    <row r="179" spans="7:10" ht="15.75" customHeight="1" x14ac:dyDescent="0.25">
      <c r="G179" s="18"/>
      <c r="J179" s="7"/>
    </row>
    <row r="180" spans="7:10" ht="15.75" customHeight="1" x14ac:dyDescent="0.25">
      <c r="G180" s="18"/>
      <c r="J180" s="7"/>
    </row>
    <row r="181" spans="7:10" ht="15.75" customHeight="1" x14ac:dyDescent="0.25">
      <c r="G181" s="18"/>
      <c r="J181" s="7"/>
    </row>
    <row r="182" spans="7:10" ht="15.75" customHeight="1" x14ac:dyDescent="0.25">
      <c r="G182" s="18"/>
      <c r="J182" s="7"/>
    </row>
    <row r="183" spans="7:10" ht="15.75" customHeight="1" x14ac:dyDescent="0.25">
      <c r="G183" s="18"/>
      <c r="J183" s="7"/>
    </row>
    <row r="184" spans="7:10" ht="15.75" customHeight="1" x14ac:dyDescent="0.25">
      <c r="G184" s="18"/>
      <c r="J184" s="7"/>
    </row>
    <row r="185" spans="7:10" ht="15.75" customHeight="1" x14ac:dyDescent="0.25">
      <c r="G185" s="18"/>
      <c r="J185" s="7"/>
    </row>
    <row r="186" spans="7:10" ht="15.75" customHeight="1" x14ac:dyDescent="0.25">
      <c r="G186" s="18"/>
      <c r="J186" s="7"/>
    </row>
    <row r="187" spans="7:10" ht="15.75" customHeight="1" x14ac:dyDescent="0.25">
      <c r="G187" s="18"/>
      <c r="J187" s="7"/>
    </row>
    <row r="188" spans="7:10" ht="15.75" customHeight="1" x14ac:dyDescent="0.25">
      <c r="G188" s="18"/>
      <c r="J188" s="7"/>
    </row>
    <row r="189" spans="7:10" ht="15.75" customHeight="1" x14ac:dyDescent="0.25">
      <c r="G189" s="18"/>
      <c r="J189" s="7"/>
    </row>
    <row r="190" spans="7:10" ht="15.75" customHeight="1" x14ac:dyDescent="0.25">
      <c r="G190" s="18"/>
      <c r="J190" s="7"/>
    </row>
    <row r="191" spans="7:10" ht="15.75" customHeight="1" x14ac:dyDescent="0.25">
      <c r="G191" s="18"/>
      <c r="J191" s="7"/>
    </row>
    <row r="192" spans="7:10" ht="15.75" customHeight="1" x14ac:dyDescent="0.25">
      <c r="G192" s="18"/>
      <c r="J192" s="7"/>
    </row>
    <row r="193" spans="7:10" ht="15.75" customHeight="1" x14ac:dyDescent="0.25">
      <c r="G193" s="18"/>
      <c r="J193" s="7"/>
    </row>
    <row r="194" spans="7:10" ht="15.75" customHeight="1" x14ac:dyDescent="0.25">
      <c r="G194" s="18"/>
      <c r="J194" s="7"/>
    </row>
    <row r="195" spans="7:10" ht="15.75" customHeight="1" x14ac:dyDescent="0.25">
      <c r="G195" s="18"/>
      <c r="J195" s="7"/>
    </row>
    <row r="196" spans="7:10" ht="15.75" customHeight="1" x14ac:dyDescent="0.25">
      <c r="G196" s="18"/>
      <c r="J196" s="7"/>
    </row>
    <row r="197" spans="7:10" ht="15.75" customHeight="1" x14ac:dyDescent="0.25">
      <c r="G197" s="18"/>
      <c r="J197" s="7"/>
    </row>
    <row r="198" spans="7:10" ht="15.75" customHeight="1" x14ac:dyDescent="0.25">
      <c r="G198" s="18"/>
      <c r="J198" s="7"/>
    </row>
    <row r="199" spans="7:10" ht="15.75" customHeight="1" x14ac:dyDescent="0.25">
      <c r="G199" s="18"/>
      <c r="J199" s="7"/>
    </row>
    <row r="200" spans="7:10" ht="15.75" customHeight="1" x14ac:dyDescent="0.25">
      <c r="G200" s="18"/>
      <c r="J200" s="7"/>
    </row>
    <row r="201" spans="7:10" ht="15.75" customHeight="1" x14ac:dyDescent="0.25">
      <c r="G201" s="18"/>
      <c r="J201" s="7"/>
    </row>
    <row r="202" spans="7:10" ht="15.75" customHeight="1" x14ac:dyDescent="0.25">
      <c r="G202" s="18"/>
      <c r="J202" s="7"/>
    </row>
    <row r="203" spans="7:10" ht="15.75" customHeight="1" x14ac:dyDescent="0.25">
      <c r="G203" s="18"/>
      <c r="J203" s="7"/>
    </row>
    <row r="204" spans="7:10" ht="15.75" customHeight="1" x14ac:dyDescent="0.25">
      <c r="G204" s="18"/>
      <c r="J204" s="7"/>
    </row>
    <row r="205" spans="7:10" ht="15.75" customHeight="1" x14ac:dyDescent="0.25">
      <c r="G205" s="18"/>
      <c r="J205" s="7"/>
    </row>
    <row r="206" spans="7:10" ht="15.75" customHeight="1" x14ac:dyDescent="0.25">
      <c r="G206" s="18"/>
      <c r="J206" s="7"/>
    </row>
    <row r="207" spans="7:10" ht="15.75" customHeight="1" x14ac:dyDescent="0.25">
      <c r="G207" s="18"/>
      <c r="J207" s="7"/>
    </row>
    <row r="208" spans="7:10" ht="15.75" customHeight="1" x14ac:dyDescent="0.25">
      <c r="G208" s="18"/>
      <c r="J208" s="7"/>
    </row>
    <row r="209" spans="7:10" ht="15.75" customHeight="1" x14ac:dyDescent="0.25">
      <c r="G209" s="18"/>
      <c r="J209" s="7"/>
    </row>
    <row r="210" spans="7:10" ht="15.75" customHeight="1" x14ac:dyDescent="0.25">
      <c r="G210" s="18"/>
      <c r="J210" s="7"/>
    </row>
    <row r="211" spans="7:10" ht="15.75" customHeight="1" x14ac:dyDescent="0.25">
      <c r="G211" s="18"/>
      <c r="J211" s="7"/>
    </row>
    <row r="212" spans="7:10" ht="15.75" customHeight="1" x14ac:dyDescent="0.25">
      <c r="G212" s="18"/>
      <c r="J212" s="7"/>
    </row>
    <row r="213" spans="7:10" ht="15.75" customHeight="1" x14ac:dyDescent="0.25">
      <c r="G213" s="18"/>
      <c r="J213" s="7"/>
    </row>
    <row r="214" spans="7:10" ht="15.75" customHeight="1" x14ac:dyDescent="0.25">
      <c r="G214" s="18"/>
      <c r="J214" s="7"/>
    </row>
    <row r="215" spans="7:10" ht="15.75" customHeight="1" x14ac:dyDescent="0.25">
      <c r="G215" s="18"/>
      <c r="J215" s="7"/>
    </row>
    <row r="216" spans="7:10" ht="15.75" customHeight="1" x14ac:dyDescent="0.25">
      <c r="G216" s="18"/>
      <c r="J216" s="7"/>
    </row>
    <row r="217" spans="7:10" ht="15.75" customHeight="1" x14ac:dyDescent="0.25">
      <c r="G217" s="18"/>
      <c r="J217" s="7"/>
    </row>
    <row r="218" spans="7:10" ht="15.75" customHeight="1" x14ac:dyDescent="0.25">
      <c r="G218" s="18"/>
      <c r="J218" s="7"/>
    </row>
    <row r="219" spans="7:10" ht="15.75" customHeight="1" x14ac:dyDescent="0.25">
      <c r="G219" s="18"/>
      <c r="J219" s="7"/>
    </row>
    <row r="220" spans="7:10" ht="15.75" customHeight="1" x14ac:dyDescent="0.25">
      <c r="G220" s="18"/>
      <c r="J220" s="7"/>
    </row>
    <row r="221" spans="7:10" ht="15.75" customHeight="1" x14ac:dyDescent="0.25">
      <c r="G221" s="18"/>
      <c r="J221" s="7"/>
    </row>
    <row r="222" spans="7:10" ht="15.75" customHeight="1" x14ac:dyDescent="0.25">
      <c r="G222" s="18"/>
      <c r="J222" s="7"/>
    </row>
    <row r="223" spans="7:10" ht="15.75" customHeight="1" x14ac:dyDescent="0.25">
      <c r="G223" s="18"/>
      <c r="J223" s="7"/>
    </row>
    <row r="224" spans="7:10" ht="15.75" customHeight="1" x14ac:dyDescent="0.25">
      <c r="G224" s="18"/>
      <c r="J224" s="7"/>
    </row>
    <row r="225" spans="7:10" ht="15.75" customHeight="1" x14ac:dyDescent="0.25">
      <c r="G225" s="18"/>
      <c r="J225" s="7"/>
    </row>
    <row r="226" spans="7:10" ht="15.75" customHeight="1" x14ac:dyDescent="0.25">
      <c r="G226" s="18"/>
      <c r="J226" s="7"/>
    </row>
    <row r="227" spans="7:10" ht="15.75" customHeight="1" x14ac:dyDescent="0.25">
      <c r="G227" s="18"/>
      <c r="J227" s="7"/>
    </row>
    <row r="228" spans="7:10" ht="15.75" customHeight="1" x14ac:dyDescent="0.25">
      <c r="G228" s="18"/>
      <c r="J228" s="7"/>
    </row>
    <row r="229" spans="7:10" ht="15.75" customHeight="1" x14ac:dyDescent="0.25">
      <c r="G229" s="18"/>
      <c r="J229" s="7"/>
    </row>
    <row r="230" spans="7:10" ht="15.75" customHeight="1" x14ac:dyDescent="0.25">
      <c r="G230" s="18"/>
      <c r="J230" s="7"/>
    </row>
    <row r="231" spans="7:10" ht="15.75" customHeight="1" x14ac:dyDescent="0.25">
      <c r="G231" s="18"/>
      <c r="J231" s="7"/>
    </row>
    <row r="232" spans="7:10" ht="15.75" customHeight="1" x14ac:dyDescent="0.25">
      <c r="G232" s="18"/>
      <c r="J232" s="7"/>
    </row>
    <row r="233" spans="7:10" ht="15.75" customHeight="1" x14ac:dyDescent="0.25">
      <c r="G233" s="18"/>
      <c r="J233" s="7"/>
    </row>
    <row r="234" spans="7:10" ht="15.75" customHeight="1" x14ac:dyDescent="0.25">
      <c r="G234" s="18"/>
      <c r="J234" s="7"/>
    </row>
    <row r="235" spans="7:10" ht="15.75" customHeight="1" x14ac:dyDescent="0.25">
      <c r="G235" s="18"/>
      <c r="J235" s="7"/>
    </row>
    <row r="236" spans="7:10" ht="15.75" customHeight="1" x14ac:dyDescent="0.25">
      <c r="G236" s="18"/>
      <c r="J236" s="7"/>
    </row>
    <row r="237" spans="7:10" ht="15.75" customHeight="1" x14ac:dyDescent="0.25">
      <c r="G237" s="18"/>
      <c r="J237" s="7"/>
    </row>
    <row r="238" spans="7:10" ht="15.75" customHeight="1" x14ac:dyDescent="0.25">
      <c r="G238" s="18"/>
      <c r="J238" s="7"/>
    </row>
    <row r="239" spans="7:10" ht="15.75" customHeight="1" x14ac:dyDescent="0.25">
      <c r="G239" s="18"/>
      <c r="J239" s="7"/>
    </row>
    <row r="240" spans="7:10" ht="15.75" customHeight="1" x14ac:dyDescent="0.25">
      <c r="G240" s="18"/>
      <c r="J240" s="7"/>
    </row>
    <row r="241" spans="7:10" ht="15.75" customHeight="1" x14ac:dyDescent="0.25">
      <c r="G241" s="18"/>
      <c r="J241" s="7"/>
    </row>
    <row r="242" spans="7:10" ht="15.75" customHeight="1" x14ac:dyDescent="0.25">
      <c r="G242" s="18"/>
      <c r="J242" s="7"/>
    </row>
    <row r="243" spans="7:10" ht="15.75" customHeight="1" x14ac:dyDescent="0.25">
      <c r="G243" s="18"/>
      <c r="J243" s="7"/>
    </row>
    <row r="244" spans="7:10" ht="15.75" customHeight="1" x14ac:dyDescent="0.25">
      <c r="G244" s="18"/>
      <c r="J244" s="7"/>
    </row>
    <row r="245" spans="7:10" ht="15.75" customHeight="1" x14ac:dyDescent="0.25">
      <c r="G245" s="18"/>
      <c r="J245" s="7"/>
    </row>
    <row r="246" spans="7:10" ht="15.75" customHeight="1" x14ac:dyDescent="0.25">
      <c r="G246" s="18"/>
      <c r="J246" s="7"/>
    </row>
    <row r="247" spans="7:10" ht="15.75" customHeight="1" x14ac:dyDescent="0.25">
      <c r="G247" s="18"/>
      <c r="J247" s="7"/>
    </row>
    <row r="248" spans="7:10" ht="15.75" customHeight="1" x14ac:dyDescent="0.25">
      <c r="G248" s="18"/>
      <c r="J248" s="7"/>
    </row>
    <row r="249" spans="7:10" ht="15.75" customHeight="1" x14ac:dyDescent="0.25">
      <c r="G249" s="18"/>
      <c r="J249" s="7"/>
    </row>
    <row r="250" spans="7:10" ht="15.75" customHeight="1" x14ac:dyDescent="0.25">
      <c r="G250" s="18"/>
      <c r="J250" s="7"/>
    </row>
    <row r="251" spans="7:10" ht="15.75" customHeight="1" x14ac:dyDescent="0.25">
      <c r="G251" s="18"/>
      <c r="J251" s="7"/>
    </row>
    <row r="252" spans="7:10" ht="15.75" customHeight="1" x14ac:dyDescent="0.25">
      <c r="G252" s="18"/>
      <c r="J252" s="7"/>
    </row>
    <row r="253" spans="7:10" ht="15.75" customHeight="1" x14ac:dyDescent="0.25">
      <c r="G253" s="18"/>
      <c r="J253" s="7"/>
    </row>
    <row r="254" spans="7:10" ht="15.75" customHeight="1" x14ac:dyDescent="0.25">
      <c r="G254" s="18"/>
      <c r="J254" s="7"/>
    </row>
    <row r="255" spans="7:10" ht="15.75" customHeight="1" x14ac:dyDescent="0.25">
      <c r="G255" s="18"/>
      <c r="J255" s="7"/>
    </row>
    <row r="256" spans="7:10" ht="15.75" customHeight="1" x14ac:dyDescent="0.25">
      <c r="G256" s="18"/>
      <c r="J256" s="7"/>
    </row>
    <row r="257" spans="7:10" ht="15.75" customHeight="1" x14ac:dyDescent="0.25">
      <c r="G257" s="18"/>
      <c r="J257" s="7"/>
    </row>
    <row r="258" spans="7:10" ht="15.75" customHeight="1" x14ac:dyDescent="0.25">
      <c r="G258" s="18"/>
      <c r="J258" s="7"/>
    </row>
    <row r="259" spans="7:10" ht="15.75" customHeight="1" x14ac:dyDescent="0.25">
      <c r="G259" s="18"/>
      <c r="J259" s="7"/>
    </row>
    <row r="260" spans="7:10" ht="15.75" customHeight="1" x14ac:dyDescent="0.25">
      <c r="G260" s="18"/>
      <c r="J260" s="7"/>
    </row>
    <row r="261" spans="7:10" ht="15.75" customHeight="1" x14ac:dyDescent="0.25">
      <c r="G261" s="18"/>
      <c r="J261" s="7"/>
    </row>
    <row r="262" spans="7:10" ht="15.75" customHeight="1" x14ac:dyDescent="0.25">
      <c r="G262" s="18"/>
      <c r="J262" s="7"/>
    </row>
    <row r="263" spans="7:10" ht="15.75" customHeight="1" x14ac:dyDescent="0.25">
      <c r="G263" s="18"/>
      <c r="J263" s="7"/>
    </row>
    <row r="264" spans="7:10" ht="15.75" customHeight="1" x14ac:dyDescent="0.25">
      <c r="G264" s="18"/>
      <c r="J264" s="7"/>
    </row>
    <row r="265" spans="7:10" ht="15.75" customHeight="1" x14ac:dyDescent="0.25">
      <c r="G265" s="18"/>
      <c r="J265" s="7"/>
    </row>
    <row r="266" spans="7:10" ht="15.75" customHeight="1" x14ac:dyDescent="0.25">
      <c r="G266" s="18"/>
      <c r="J266" s="7"/>
    </row>
    <row r="267" spans="7:10" ht="15.75" customHeight="1" x14ac:dyDescent="0.25">
      <c r="G267" s="18"/>
      <c r="J267" s="7"/>
    </row>
    <row r="268" spans="7:10" ht="15.75" customHeight="1" x14ac:dyDescent="0.25">
      <c r="G268" s="18"/>
      <c r="J268" s="7"/>
    </row>
    <row r="269" spans="7:10" ht="15.75" customHeight="1" x14ac:dyDescent="0.25">
      <c r="G269" s="18"/>
      <c r="J269" s="7"/>
    </row>
    <row r="270" spans="7:10" ht="15.75" customHeight="1" x14ac:dyDescent="0.25">
      <c r="G270" s="18"/>
      <c r="J270" s="7"/>
    </row>
    <row r="271" spans="7:10" ht="15.75" customHeight="1" x14ac:dyDescent="0.25">
      <c r="G271" s="18"/>
      <c r="J271" s="7"/>
    </row>
    <row r="272" spans="7:10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mergeCells count="7">
    <mergeCell ref="L7:P7"/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 r:id="rId1"/>
  <ignoredErrors>
    <ignoredError sqref="F68 F16 F4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CCFF"/>
  </sheetPr>
  <dimension ref="A1:BE1001"/>
  <sheetViews>
    <sheetView zoomScale="89" zoomScaleNormal="89" workbookViewId="0">
      <pane xSplit="6" ySplit="11" topLeftCell="H12" activePane="bottomRight" state="frozen"/>
      <selection activeCell="K69" activeCellId="1" sqref="L43 K69"/>
      <selection pane="topRight" activeCell="K69" activeCellId="1" sqref="L43 K69"/>
      <selection pane="bottomLeft" activeCell="K69" activeCellId="1" sqref="L43 K69"/>
      <selection pane="bottomRight" activeCell="I55" sqref="I55"/>
    </sheetView>
  </sheetViews>
  <sheetFormatPr baseColWidth="10" defaultColWidth="14.42578125" defaultRowHeight="15" customHeight="1" x14ac:dyDescent="0.25"/>
  <cols>
    <col min="1" max="1" width="1.85546875" style="62" customWidth="1"/>
    <col min="2" max="2" width="4.28515625" style="62" customWidth="1"/>
    <col min="3" max="3" width="5.7109375" style="62" customWidth="1"/>
    <col min="4" max="4" width="4.7109375" style="62" customWidth="1"/>
    <col min="5" max="5" width="61.140625" style="62" customWidth="1"/>
    <col min="6" max="6" width="17" style="62" customWidth="1"/>
    <col min="7" max="7" width="16.5703125" style="62" customWidth="1"/>
    <col min="8" max="8" width="17.5703125" style="62" customWidth="1"/>
    <col min="9" max="9" width="16.5703125" style="62" customWidth="1"/>
    <col min="10" max="11" width="15.28515625" style="62" customWidth="1"/>
    <col min="12" max="12" width="16.5703125" style="62" customWidth="1"/>
    <col min="13" max="13" width="16.85546875" style="62" customWidth="1"/>
    <col min="14" max="14" width="14" style="62" hidden="1" customWidth="1"/>
    <col min="15" max="15" width="13.85546875" style="62" hidden="1" customWidth="1"/>
    <col min="16" max="16" width="13.7109375" style="62" hidden="1" customWidth="1"/>
    <col min="17" max="17" width="12.85546875" style="62" hidden="1" customWidth="1"/>
    <col min="18" max="18" width="14" style="62" hidden="1" customWidth="1"/>
    <col min="19" max="19" width="14.42578125" style="62" hidden="1" customWidth="1"/>
    <col min="20" max="20" width="13.85546875" style="62" hidden="1" customWidth="1"/>
    <col min="21" max="21" width="13.140625" style="62" hidden="1" customWidth="1"/>
    <col min="22" max="23" width="13.7109375" style="62" hidden="1" customWidth="1"/>
    <col min="24" max="24" width="13" style="62" hidden="1" customWidth="1"/>
    <col min="25" max="25" width="14.140625" style="62" hidden="1" customWidth="1"/>
    <col min="26" max="26" width="15.140625" style="62" hidden="1" customWidth="1"/>
    <col min="27" max="27" width="14" style="62" hidden="1" customWidth="1"/>
    <col min="28" max="38" width="10.140625" style="62" hidden="1" customWidth="1"/>
    <col min="39" max="40" width="11.85546875" style="62" hidden="1" customWidth="1"/>
    <col min="41" max="41" width="10.140625" style="62" hidden="1" customWidth="1"/>
    <col min="42" max="43" width="11" style="62" hidden="1" customWidth="1"/>
    <col min="44" max="44" width="11" style="265" hidden="1" customWidth="1"/>
    <col min="45" max="46" width="10.140625" style="62" hidden="1" customWidth="1"/>
    <col min="47" max="57" width="14.42578125" style="62" hidden="1" customWidth="1"/>
    <col min="58" max="59" width="14.42578125" style="62" customWidth="1"/>
    <col min="60" max="16384" width="14.42578125" style="62"/>
  </cols>
  <sheetData>
    <row r="1" spans="1:57" x14ac:dyDescent="0.25">
      <c r="H1" s="60"/>
      <c r="I1" s="60"/>
      <c r="S1" s="60"/>
      <c r="AC1" s="60"/>
      <c r="AE1" s="60"/>
      <c r="AH1" s="60"/>
    </row>
    <row r="2" spans="1:57" x14ac:dyDescent="0.25">
      <c r="B2" s="764"/>
      <c r="C2" s="765"/>
      <c r="D2" s="60"/>
      <c r="E2" s="307" t="s">
        <v>322</v>
      </c>
      <c r="F2" s="306"/>
      <c r="G2" s="306"/>
      <c r="H2" s="306"/>
      <c r="I2" s="306"/>
      <c r="J2" s="306"/>
      <c r="K2" s="306"/>
      <c r="L2" s="153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</row>
    <row r="3" spans="1:57" x14ac:dyDescent="0.25">
      <c r="B3" s="764"/>
      <c r="C3" s="765"/>
      <c r="D3" s="60"/>
      <c r="E3" s="308" t="s">
        <v>85</v>
      </c>
      <c r="F3" s="306"/>
      <c r="G3" s="306"/>
      <c r="H3" s="306"/>
      <c r="I3" s="306"/>
      <c r="J3" s="306"/>
      <c r="K3" s="306"/>
      <c r="L3" s="153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</row>
    <row r="4" spans="1:57" x14ac:dyDescent="0.25">
      <c r="B4" s="60"/>
      <c r="C4" s="60"/>
      <c r="D4" s="60"/>
      <c r="E4" s="308" t="s">
        <v>0</v>
      </c>
      <c r="F4" s="306"/>
      <c r="G4" s="306"/>
      <c r="H4" s="306"/>
      <c r="I4" s="306"/>
      <c r="J4" s="306"/>
      <c r="K4" s="30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5"/>
      <c r="AB4" s="65"/>
      <c r="AC4" s="65"/>
      <c r="AD4" s="65"/>
      <c r="AE4" s="65"/>
      <c r="AF4" s="65"/>
      <c r="AG4" s="60"/>
      <c r="AH4" s="60"/>
      <c r="AI4" s="60"/>
      <c r="AJ4" s="60"/>
    </row>
    <row r="5" spans="1:57" x14ac:dyDescent="0.25">
      <c r="B5" s="60"/>
      <c r="C5" s="5"/>
      <c r="D5" s="5"/>
      <c r="E5" s="731" t="s">
        <v>291</v>
      </c>
      <c r="F5" s="765"/>
      <c r="G5" s="765"/>
      <c r="H5" s="765"/>
      <c r="I5" s="765"/>
      <c r="J5" s="765"/>
      <c r="K5" s="765"/>
      <c r="L5" s="64"/>
      <c r="P5" s="60"/>
      <c r="Q5" s="60"/>
      <c r="R5" s="60"/>
      <c r="S5" s="60"/>
      <c r="T5" s="60"/>
      <c r="U5" s="60"/>
      <c r="V5" s="60"/>
      <c r="W5" s="60"/>
      <c r="X5" s="60"/>
      <c r="Y5" s="60"/>
      <c r="Z5" s="11"/>
      <c r="AA5" s="45"/>
      <c r="AB5" s="65"/>
      <c r="AC5" s="65"/>
      <c r="AD5" s="65"/>
      <c r="AE5" s="65"/>
      <c r="AF5" s="65" t="s">
        <v>290</v>
      </c>
      <c r="AG5" s="65"/>
      <c r="AH5" s="65"/>
      <c r="AI5" s="65"/>
      <c r="AJ5" s="65"/>
    </row>
    <row r="6" spans="1:57" x14ac:dyDescent="0.25">
      <c r="B6" s="60"/>
      <c r="C6" s="5"/>
      <c r="D6" s="5"/>
      <c r="E6" s="189"/>
      <c r="G6" s="63"/>
      <c r="L6" s="64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11"/>
      <c r="AA6" s="45"/>
      <c r="AB6" s="65"/>
      <c r="AC6" s="65"/>
      <c r="AD6" s="65"/>
      <c r="AE6" s="65"/>
      <c r="AF6" s="65"/>
      <c r="AG6" s="65"/>
      <c r="AH6" s="65"/>
      <c r="AI6" s="65"/>
      <c r="AJ6" s="65"/>
      <c r="AL6" s="65"/>
      <c r="AM6" s="65"/>
      <c r="AN6" s="65"/>
      <c r="AO6" s="65"/>
      <c r="AQ6" s="65"/>
      <c r="AR6" s="65"/>
      <c r="AS6" s="65"/>
      <c r="AU6" s="65"/>
    </row>
    <row r="7" spans="1:57" ht="20.25" customHeight="1" thickBot="1" x14ac:dyDescent="0.3">
      <c r="A7" s="60"/>
      <c r="B7" s="60"/>
      <c r="C7" s="60"/>
      <c r="D7" s="60"/>
      <c r="E7" s="60"/>
      <c r="F7" s="64">
        <f>+F12-F26</f>
        <v>0</v>
      </c>
      <c r="H7" s="680"/>
      <c r="I7" s="680"/>
      <c r="J7" s="680"/>
      <c r="K7" s="680"/>
      <c r="L7" s="680"/>
      <c r="M7" s="680"/>
      <c r="N7" s="680"/>
      <c r="O7" s="680"/>
      <c r="P7" s="680"/>
      <c r="Q7" s="680"/>
      <c r="R7" s="680"/>
      <c r="S7" s="680"/>
      <c r="T7" s="680"/>
      <c r="U7" s="680"/>
      <c r="V7" s="680"/>
      <c r="W7" s="680"/>
      <c r="X7" s="680"/>
      <c r="Y7" s="680"/>
      <c r="Z7" s="680"/>
      <c r="AA7" s="680"/>
      <c r="AB7" s="680"/>
      <c r="AC7" s="680"/>
      <c r="AD7" s="680"/>
      <c r="AE7" s="680"/>
      <c r="AF7" s="680"/>
      <c r="AG7" s="680"/>
      <c r="AH7" s="680"/>
      <c r="AI7" s="680"/>
      <c r="AJ7" s="680"/>
      <c r="AK7" s="680"/>
      <c r="AL7" s="680"/>
      <c r="AM7" s="680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</row>
    <row r="8" spans="1:57" ht="15.75" customHeight="1" x14ac:dyDescent="0.25">
      <c r="A8" s="60"/>
      <c r="B8" s="741" t="s">
        <v>2</v>
      </c>
      <c r="C8" s="748" t="s">
        <v>86</v>
      </c>
      <c r="D8" s="748" t="s">
        <v>4</v>
      </c>
      <c r="E8" s="748" t="s">
        <v>87</v>
      </c>
      <c r="F8" s="739" t="s">
        <v>88</v>
      </c>
      <c r="G8" s="691" t="s">
        <v>373</v>
      </c>
      <c r="H8" s="384" t="s">
        <v>374</v>
      </c>
      <c r="I8" s="384" t="s">
        <v>374</v>
      </c>
      <c r="J8" s="384" t="s">
        <v>374</v>
      </c>
      <c r="K8" s="691" t="s">
        <v>392</v>
      </c>
      <c r="L8" s="691" t="s">
        <v>392</v>
      </c>
      <c r="M8" s="384" t="s">
        <v>392</v>
      </c>
      <c r="N8" s="722"/>
      <c r="O8" s="386"/>
      <c r="P8" s="386"/>
      <c r="Q8" s="384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232"/>
      <c r="AV8" s="234"/>
      <c r="AW8" s="234"/>
      <c r="AX8" s="234"/>
      <c r="AY8" s="233"/>
      <c r="AZ8" s="232"/>
      <c r="BA8" s="233"/>
      <c r="BB8" s="233"/>
      <c r="BC8" s="233"/>
      <c r="BD8" s="235"/>
      <c r="BE8" s="233"/>
    </row>
    <row r="9" spans="1:57" x14ac:dyDescent="0.25">
      <c r="A9" s="60"/>
      <c r="B9" s="742"/>
      <c r="C9" s="737"/>
      <c r="D9" s="737"/>
      <c r="E9" s="737"/>
      <c r="F9" s="740"/>
      <c r="G9" s="692" t="s">
        <v>371</v>
      </c>
      <c r="H9" s="683" t="s">
        <v>384</v>
      </c>
      <c r="I9" s="683" t="s">
        <v>389</v>
      </c>
      <c r="J9" s="682" t="s">
        <v>378</v>
      </c>
      <c r="K9" s="693" t="s">
        <v>395</v>
      </c>
      <c r="L9" s="693" t="s">
        <v>398</v>
      </c>
      <c r="M9" s="683" t="s">
        <v>401</v>
      </c>
      <c r="N9" s="723"/>
      <c r="O9" s="385"/>
      <c r="P9" s="385"/>
      <c r="Q9" s="385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157"/>
      <c r="AC9" s="157"/>
      <c r="AD9" s="157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</row>
    <row r="10" spans="1:57" x14ac:dyDescent="0.25">
      <c r="B10" s="742"/>
      <c r="C10" s="737"/>
      <c r="D10" s="737"/>
      <c r="E10" s="737"/>
      <c r="F10" s="740"/>
      <c r="G10" s="693" t="s">
        <v>372</v>
      </c>
      <c r="H10" s="695" t="s">
        <v>385</v>
      </c>
      <c r="I10" s="695" t="s">
        <v>388</v>
      </c>
      <c r="J10" s="683" t="s">
        <v>379</v>
      </c>
      <c r="K10" s="693" t="s">
        <v>394</v>
      </c>
      <c r="L10" s="693" t="s">
        <v>399</v>
      </c>
      <c r="M10" s="444" t="s">
        <v>402</v>
      </c>
      <c r="N10" s="72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305"/>
      <c r="AC10" s="163"/>
      <c r="AD10" s="163"/>
      <c r="AE10" s="145"/>
      <c r="AF10" s="154"/>
      <c r="AG10" s="179"/>
      <c r="AH10" s="237"/>
      <c r="AI10" s="236"/>
      <c r="AJ10" s="236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238"/>
      <c r="AV10" s="239"/>
      <c r="AW10" s="239"/>
      <c r="AX10" s="239"/>
      <c r="AY10" s="238"/>
      <c r="AZ10" s="238"/>
      <c r="BA10" s="238"/>
      <c r="BB10" s="238"/>
      <c r="BC10" s="238"/>
      <c r="BD10" s="239"/>
      <c r="BE10" s="238"/>
    </row>
    <row r="11" spans="1:57" ht="25.5" customHeight="1" thickBot="1" x14ac:dyDescent="0.3">
      <c r="B11" s="742"/>
      <c r="C11" s="737"/>
      <c r="D11" s="737"/>
      <c r="E11" s="737"/>
      <c r="F11" s="740"/>
      <c r="G11" s="694" t="s">
        <v>383</v>
      </c>
      <c r="H11" s="681" t="s">
        <v>383</v>
      </c>
      <c r="I11" s="681" t="s">
        <v>383</v>
      </c>
      <c r="J11" s="399" t="s">
        <v>380</v>
      </c>
      <c r="K11" s="469" t="s">
        <v>393</v>
      </c>
      <c r="L11" s="727" t="s">
        <v>400</v>
      </c>
      <c r="M11" s="383" t="s">
        <v>403</v>
      </c>
      <c r="N11" s="725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444"/>
      <c r="AA11" s="383"/>
      <c r="AB11" s="304"/>
      <c r="AC11" s="219"/>
      <c r="AD11" s="219"/>
      <c r="AE11" s="208"/>
      <c r="AF11" s="208"/>
      <c r="AG11" s="220"/>
      <c r="AH11" s="212"/>
      <c r="AI11" s="221"/>
      <c r="AJ11" s="221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70"/>
      <c r="AV11" s="86"/>
      <c r="AW11" s="86"/>
      <c r="AX11" s="86"/>
      <c r="AY11" s="70"/>
      <c r="AZ11" s="70"/>
      <c r="BA11" s="70"/>
      <c r="BB11" s="70"/>
      <c r="BC11" s="70"/>
      <c r="BD11" s="86"/>
      <c r="BE11" s="70"/>
    </row>
    <row r="12" spans="1:57" x14ac:dyDescent="0.25">
      <c r="A12" s="60"/>
      <c r="B12" s="541"/>
      <c r="C12" s="542"/>
      <c r="D12" s="543"/>
      <c r="E12" s="228" t="s">
        <v>89</v>
      </c>
      <c r="F12" s="544">
        <f>+F15+F17+F13+F25</f>
        <v>-10222027</v>
      </c>
      <c r="G12" s="476"/>
      <c r="H12" s="477"/>
      <c r="I12" s="478"/>
      <c r="J12" s="479"/>
      <c r="K12" s="479"/>
      <c r="L12" s="487"/>
      <c r="M12" s="487"/>
      <c r="N12" s="488"/>
      <c r="O12" s="480"/>
      <c r="P12" s="481"/>
      <c r="Q12" s="481"/>
      <c r="R12" s="481"/>
      <c r="S12" s="481"/>
      <c r="T12" s="481"/>
      <c r="U12" s="482"/>
      <c r="V12" s="483"/>
      <c r="W12" s="548"/>
      <c r="X12" s="483"/>
      <c r="Y12" s="484"/>
      <c r="Z12" s="482"/>
      <c r="AA12" s="483"/>
      <c r="AB12" s="545"/>
      <c r="AC12" s="146"/>
      <c r="AD12" s="146"/>
      <c r="AE12" s="146"/>
      <c r="AF12" s="147"/>
      <c r="AG12" s="40"/>
      <c r="AH12" s="142"/>
      <c r="AI12" s="142"/>
      <c r="AJ12" s="141"/>
      <c r="AK12" s="230"/>
      <c r="AL12" s="240"/>
      <c r="AM12" s="241"/>
      <c r="AN12" s="241"/>
      <c r="AO12" s="241"/>
      <c r="AP12" s="241"/>
      <c r="AQ12" s="241"/>
      <c r="AR12" s="241"/>
      <c r="AS12" s="242"/>
      <c r="AT12" s="241"/>
      <c r="AU12" s="242"/>
      <c r="AV12" s="240"/>
      <c r="AW12" s="240"/>
      <c r="AX12" s="240"/>
      <c r="AY12" s="241"/>
      <c r="AZ12" s="241"/>
      <c r="BA12" s="241"/>
      <c r="BB12" s="241"/>
      <c r="BC12" s="241"/>
      <c r="BD12" s="240"/>
      <c r="BE12" s="241"/>
    </row>
    <row r="13" spans="1:57" s="66" customFormat="1" hidden="1" x14ac:dyDescent="0.25">
      <c r="B13" s="223" t="s">
        <v>23</v>
      </c>
      <c r="C13" s="59"/>
      <c r="D13" s="59"/>
      <c r="E13" s="59" t="s">
        <v>125</v>
      </c>
      <c r="F13" s="202">
        <f>F14</f>
        <v>0</v>
      </c>
      <c r="G13" s="476"/>
      <c r="H13" s="477"/>
      <c r="I13" s="478"/>
      <c r="J13" s="485"/>
      <c r="K13" s="459"/>
      <c r="L13" s="487"/>
      <c r="M13" s="487"/>
      <c r="N13" s="488"/>
      <c r="O13" s="480"/>
      <c r="P13" s="480"/>
      <c r="Q13" s="480"/>
      <c r="R13" s="480"/>
      <c r="S13" s="480"/>
      <c r="T13" s="480"/>
      <c r="U13" s="486"/>
      <c r="V13" s="487"/>
      <c r="W13" s="493"/>
      <c r="X13" s="487"/>
      <c r="Y13" s="488"/>
      <c r="Z13" s="486"/>
      <c r="AA13" s="487"/>
      <c r="AB13" s="41"/>
      <c r="AC13" s="151"/>
      <c r="AD13" s="53"/>
      <c r="AE13" s="53"/>
      <c r="AF13" s="53"/>
      <c r="AG13" s="100"/>
      <c r="AH13" s="93"/>
      <c r="AI13" s="93"/>
      <c r="AJ13" s="76"/>
      <c r="AK13" s="129"/>
      <c r="AL13" s="131"/>
      <c r="AM13" s="129"/>
      <c r="AN13" s="129"/>
      <c r="AO13" s="129"/>
      <c r="AP13" s="129"/>
      <c r="AQ13" s="129"/>
      <c r="AR13" s="129"/>
      <c r="AS13" s="130"/>
      <c r="AT13" s="129"/>
      <c r="AU13" s="130"/>
      <c r="AV13" s="131"/>
      <c r="AW13" s="131"/>
      <c r="AX13" s="131"/>
      <c r="AY13" s="129"/>
      <c r="AZ13" s="129"/>
      <c r="BA13" s="129"/>
      <c r="BB13" s="129"/>
      <c r="BC13" s="129"/>
      <c r="BD13" s="132"/>
      <c r="BE13" s="129"/>
    </row>
    <row r="14" spans="1:57" hidden="1" x14ac:dyDescent="0.25">
      <c r="B14" s="204"/>
      <c r="C14" s="72" t="s">
        <v>109</v>
      </c>
      <c r="D14" s="71"/>
      <c r="E14" s="243" t="s">
        <v>125</v>
      </c>
      <c r="F14" s="205">
        <f t="shared" ref="F14" si="0">SUM(G14:BI14)</f>
        <v>0</v>
      </c>
      <c r="G14" s="476"/>
      <c r="H14" s="477"/>
      <c r="I14" s="478"/>
      <c r="J14" s="485"/>
      <c r="K14" s="459"/>
      <c r="L14" s="459"/>
      <c r="M14" s="459"/>
      <c r="N14" s="476"/>
      <c r="O14" s="477"/>
      <c r="P14" s="477"/>
      <c r="Q14" s="477"/>
      <c r="R14" s="477"/>
      <c r="S14" s="477"/>
      <c r="T14" s="477"/>
      <c r="U14" s="478"/>
      <c r="V14" s="459"/>
      <c r="W14" s="494"/>
      <c r="X14" s="459"/>
      <c r="Y14" s="476"/>
      <c r="Z14" s="478"/>
      <c r="AA14" s="459"/>
      <c r="AB14" s="546"/>
      <c r="AC14" s="151"/>
      <c r="AD14" s="151"/>
      <c r="AE14" s="151"/>
      <c r="AF14" s="151"/>
      <c r="AG14" s="158"/>
      <c r="AH14" s="150"/>
      <c r="AI14" s="150"/>
      <c r="AJ14" s="152"/>
      <c r="AK14" s="241"/>
      <c r="AL14" s="240"/>
      <c r="AM14" s="241"/>
      <c r="AN14" s="241"/>
      <c r="AO14" s="241"/>
      <c r="AP14" s="241"/>
      <c r="AQ14" s="241"/>
      <c r="AR14" s="241"/>
      <c r="AS14" s="242"/>
      <c r="AT14" s="241"/>
      <c r="AU14" s="242"/>
      <c r="AV14" s="240"/>
      <c r="AW14" s="240"/>
      <c r="AX14" s="240"/>
      <c r="AY14" s="241"/>
      <c r="AZ14" s="241"/>
      <c r="BA14" s="241"/>
      <c r="BB14" s="241"/>
      <c r="BC14" s="241"/>
      <c r="BD14" s="244"/>
      <c r="BE14" s="241"/>
    </row>
    <row r="15" spans="1:57" s="66" customFormat="1" x14ac:dyDescent="0.25">
      <c r="B15" s="116" t="s">
        <v>29</v>
      </c>
      <c r="C15" s="59" t="s">
        <v>12</v>
      </c>
      <c r="D15" s="59" t="s">
        <v>13</v>
      </c>
      <c r="E15" s="59" t="s">
        <v>30</v>
      </c>
      <c r="F15" s="202">
        <f>SUM(G15:BI15)</f>
        <v>-10222027</v>
      </c>
      <c r="G15" s="476">
        <v>-6800000</v>
      </c>
      <c r="H15" s="696">
        <v>-1477000</v>
      </c>
      <c r="I15" s="478">
        <v>-149465</v>
      </c>
      <c r="J15" s="459">
        <v>-9873</v>
      </c>
      <c r="K15" s="536">
        <v>-985692</v>
      </c>
      <c r="L15" s="726">
        <v>-799997</v>
      </c>
      <c r="M15" s="536"/>
      <c r="N15" s="476"/>
      <c r="O15" s="477"/>
      <c r="P15" s="489"/>
      <c r="Q15" s="477"/>
      <c r="R15" s="477"/>
      <c r="S15" s="477"/>
      <c r="T15" s="480"/>
      <c r="U15" s="478"/>
      <c r="V15" s="485"/>
      <c r="W15" s="491"/>
      <c r="X15" s="492"/>
      <c r="Y15" s="491"/>
      <c r="Z15" s="486"/>
      <c r="AA15" s="459"/>
      <c r="AB15" s="263"/>
      <c r="AC15" s="213"/>
      <c r="AD15" s="214"/>
      <c r="AE15" s="214"/>
      <c r="AF15" s="214"/>
      <c r="AG15" s="252"/>
      <c r="AH15" s="256"/>
      <c r="AI15" s="257"/>
      <c r="AJ15" s="249"/>
      <c r="AK15" s="256"/>
      <c r="AL15" s="255"/>
      <c r="AM15" s="256"/>
      <c r="AN15" s="256"/>
      <c r="AO15" s="256"/>
      <c r="AP15" s="256"/>
      <c r="AQ15" s="256"/>
      <c r="AR15" s="256"/>
      <c r="AS15" s="256"/>
      <c r="AT15" s="256"/>
      <c r="AU15" s="134"/>
      <c r="AV15" s="131"/>
      <c r="AW15" s="132"/>
      <c r="AX15" s="131"/>
      <c r="AY15" s="135"/>
      <c r="AZ15" s="135"/>
      <c r="BA15" s="129"/>
      <c r="BB15" s="134"/>
      <c r="BC15" s="136"/>
      <c r="BD15" s="132"/>
      <c r="BE15" s="129"/>
    </row>
    <row r="16" spans="1:57" x14ac:dyDescent="0.25">
      <c r="B16" s="204"/>
      <c r="C16" s="71" t="s">
        <v>25</v>
      </c>
      <c r="D16" s="71" t="s">
        <v>13</v>
      </c>
      <c r="E16" s="71" t="s">
        <v>31</v>
      </c>
      <c r="F16" s="205">
        <f>SUM(G16:BI16)</f>
        <v>-10222027</v>
      </c>
      <c r="G16" s="476">
        <v>-6800000</v>
      </c>
      <c r="H16" s="696">
        <v>-1477000</v>
      </c>
      <c r="I16" s="478">
        <v>-149465</v>
      </c>
      <c r="J16" s="459">
        <v>-9873</v>
      </c>
      <c r="K16" s="536">
        <v>-985692</v>
      </c>
      <c r="L16" s="726">
        <v>-799997</v>
      </c>
      <c r="M16" s="536"/>
      <c r="N16" s="476"/>
      <c r="O16" s="477"/>
      <c r="P16" s="489"/>
      <c r="Q16" s="477"/>
      <c r="R16" s="477"/>
      <c r="S16" s="477"/>
      <c r="T16" s="477"/>
      <c r="U16" s="478"/>
      <c r="V16" s="485"/>
      <c r="W16" s="491"/>
      <c r="X16" s="492"/>
      <c r="Y16" s="491"/>
      <c r="Z16" s="478"/>
      <c r="AA16" s="459"/>
      <c r="AB16" s="254"/>
      <c r="AC16" s="214"/>
      <c r="AD16" s="214"/>
      <c r="AE16" s="214"/>
      <c r="AF16" s="214"/>
      <c r="AG16" s="252"/>
      <c r="AH16" s="256"/>
      <c r="AI16" s="258"/>
      <c r="AJ16" s="251"/>
      <c r="AK16" s="256"/>
      <c r="AL16" s="255"/>
      <c r="AM16" s="256"/>
      <c r="AN16" s="256"/>
      <c r="AO16" s="256"/>
      <c r="AP16" s="256"/>
      <c r="AQ16" s="256"/>
      <c r="AR16" s="256"/>
      <c r="AS16" s="256"/>
      <c r="AT16" s="256"/>
      <c r="AU16" s="186"/>
      <c r="AV16" s="240"/>
      <c r="AW16" s="244"/>
      <c r="AX16" s="240"/>
      <c r="AY16" s="67"/>
      <c r="AZ16" s="67"/>
      <c r="BA16" s="241"/>
      <c r="BB16" s="186"/>
      <c r="BC16" s="245"/>
      <c r="BD16" s="244"/>
      <c r="BE16" s="241"/>
    </row>
    <row r="17" spans="1:57" s="66" customFormat="1" hidden="1" x14ac:dyDescent="0.25">
      <c r="B17" s="116" t="s">
        <v>134</v>
      </c>
      <c r="C17" s="59" t="s">
        <v>12</v>
      </c>
      <c r="D17" s="59" t="s">
        <v>13</v>
      </c>
      <c r="E17" s="59" t="s">
        <v>172</v>
      </c>
      <c r="F17" s="202">
        <f>+F18</f>
        <v>0</v>
      </c>
      <c r="G17" s="476"/>
      <c r="H17" s="477"/>
      <c r="I17" s="478"/>
      <c r="J17" s="459"/>
      <c r="K17" s="459"/>
      <c r="L17" s="459"/>
      <c r="M17" s="459"/>
      <c r="N17" s="476"/>
      <c r="O17" s="477"/>
      <c r="P17" s="480"/>
      <c r="Q17" s="480"/>
      <c r="R17" s="480"/>
      <c r="S17" s="480"/>
      <c r="T17" s="480"/>
      <c r="U17" s="486"/>
      <c r="V17" s="487"/>
      <c r="W17" s="493"/>
      <c r="X17" s="487"/>
      <c r="Y17" s="488"/>
      <c r="Z17" s="486"/>
      <c r="AA17" s="459"/>
      <c r="AB17" s="41"/>
      <c r="AC17" s="53"/>
      <c r="AD17" s="53"/>
      <c r="AE17" s="162"/>
      <c r="AF17" s="53"/>
      <c r="AG17" s="100"/>
      <c r="AH17" s="93"/>
      <c r="AI17" s="93"/>
      <c r="AJ17" s="76"/>
      <c r="AK17" s="129"/>
      <c r="AL17" s="131"/>
      <c r="AM17" s="67"/>
      <c r="AN17" s="67"/>
      <c r="AO17" s="67"/>
      <c r="AP17" s="67"/>
      <c r="AQ17" s="67"/>
      <c r="AR17" s="256"/>
      <c r="AS17" s="130"/>
      <c r="AT17" s="256"/>
      <c r="AU17" s="130"/>
      <c r="AV17" s="131"/>
      <c r="AW17" s="131"/>
      <c r="AX17" s="131"/>
      <c r="AY17" s="135"/>
      <c r="AZ17" s="129"/>
      <c r="BA17" s="129"/>
      <c r="BB17" s="129"/>
      <c r="BC17" s="129"/>
      <c r="BD17" s="131"/>
      <c r="BE17" s="134"/>
    </row>
    <row r="18" spans="1:57" hidden="1" x14ac:dyDescent="0.25">
      <c r="B18" s="204"/>
      <c r="C18" s="71" t="s">
        <v>80</v>
      </c>
      <c r="D18" s="71" t="s">
        <v>13</v>
      </c>
      <c r="E18" s="71" t="s">
        <v>93</v>
      </c>
      <c r="F18" s="205">
        <f>SUM(F19:F22)</f>
        <v>0</v>
      </c>
      <c r="G18" s="476"/>
      <c r="H18" s="477"/>
      <c r="I18" s="478"/>
      <c r="J18" s="459"/>
      <c r="K18" s="459"/>
      <c r="L18" s="459"/>
      <c r="M18" s="459"/>
      <c r="N18" s="476"/>
      <c r="O18" s="477"/>
      <c r="P18" s="477"/>
      <c r="Q18" s="477"/>
      <c r="R18" s="477"/>
      <c r="S18" s="477"/>
      <c r="T18" s="477"/>
      <c r="U18" s="478"/>
      <c r="V18" s="459"/>
      <c r="W18" s="494"/>
      <c r="X18" s="459"/>
      <c r="Y18" s="476"/>
      <c r="Z18" s="478"/>
      <c r="AA18" s="459"/>
      <c r="AB18" s="546"/>
      <c r="AC18" s="151"/>
      <c r="AD18" s="151"/>
      <c r="AE18" s="79"/>
      <c r="AF18" s="151"/>
      <c r="AG18" s="158"/>
      <c r="AH18" s="150"/>
      <c r="AI18" s="150"/>
      <c r="AJ18" s="152"/>
      <c r="AK18" s="241"/>
      <c r="AL18" s="240"/>
      <c r="AM18" s="241"/>
      <c r="AN18" s="241"/>
      <c r="AO18" s="241"/>
      <c r="AP18" s="241"/>
      <c r="AQ18" s="241"/>
      <c r="AR18" s="261"/>
      <c r="AS18" s="242"/>
      <c r="AT18" s="256"/>
      <c r="AU18" s="242"/>
      <c r="AV18" s="240"/>
      <c r="AW18" s="240"/>
      <c r="AX18" s="240"/>
      <c r="AY18" s="67"/>
      <c r="AZ18" s="241"/>
      <c r="BA18" s="241"/>
      <c r="BB18" s="241"/>
      <c r="BC18" s="241"/>
      <c r="BD18" s="240"/>
      <c r="BE18" s="186"/>
    </row>
    <row r="19" spans="1:57" hidden="1" x14ac:dyDescent="0.25">
      <c r="B19" s="204"/>
      <c r="C19" s="71"/>
      <c r="D19" s="71" t="s">
        <v>164</v>
      </c>
      <c r="E19" s="71" t="s">
        <v>193</v>
      </c>
      <c r="F19" s="205">
        <f>SUM(G19:AT19)</f>
        <v>0</v>
      </c>
      <c r="G19" s="476"/>
      <c r="H19" s="477"/>
      <c r="I19" s="478"/>
      <c r="J19" s="459"/>
      <c r="K19" s="459"/>
      <c r="L19" s="459"/>
      <c r="M19" s="459"/>
      <c r="N19" s="476"/>
      <c r="O19" s="477"/>
      <c r="P19" s="477"/>
      <c r="Q19" s="477"/>
      <c r="R19" s="477"/>
      <c r="S19" s="477"/>
      <c r="T19" s="477"/>
      <c r="U19" s="478"/>
      <c r="V19" s="459"/>
      <c r="W19" s="494"/>
      <c r="X19" s="459"/>
      <c r="Y19" s="476"/>
      <c r="Z19" s="478"/>
      <c r="AA19" s="459"/>
      <c r="AB19" s="546"/>
      <c r="AC19" s="151"/>
      <c r="AD19" s="151"/>
      <c r="AE19" s="151"/>
      <c r="AF19" s="151"/>
      <c r="AG19" s="158"/>
      <c r="AH19" s="150"/>
      <c r="AI19" s="150"/>
      <c r="AJ19" s="152"/>
      <c r="AK19" s="241"/>
      <c r="AL19" s="240"/>
      <c r="AM19" s="241"/>
      <c r="AN19" s="241"/>
      <c r="AO19" s="241"/>
      <c r="AP19" s="241"/>
      <c r="AQ19" s="241"/>
      <c r="AR19" s="261"/>
      <c r="AS19" s="242"/>
      <c r="AT19" s="256"/>
      <c r="AU19" s="242"/>
      <c r="AV19" s="240"/>
      <c r="AW19" s="240"/>
      <c r="AX19" s="240"/>
      <c r="AY19" s="241"/>
      <c r="AZ19" s="241"/>
      <c r="BA19" s="241"/>
      <c r="BB19" s="241"/>
      <c r="BC19" s="241"/>
      <c r="BD19" s="240"/>
      <c r="BE19" s="241"/>
    </row>
    <row r="20" spans="1:57" hidden="1" x14ac:dyDescent="0.25">
      <c r="B20" s="204"/>
      <c r="C20" s="71"/>
      <c r="D20" s="71" t="s">
        <v>194</v>
      </c>
      <c r="E20" s="71" t="s">
        <v>195</v>
      </c>
      <c r="F20" s="205">
        <f t="shared" ref="F20:F22" si="1">SUM(G20:BI20)</f>
        <v>0</v>
      </c>
      <c r="G20" s="476"/>
      <c r="H20" s="477"/>
      <c r="I20" s="478"/>
      <c r="J20" s="459"/>
      <c r="K20" s="459"/>
      <c r="L20" s="459"/>
      <c r="M20" s="459"/>
      <c r="N20" s="476"/>
      <c r="O20" s="477"/>
      <c r="P20" s="477"/>
      <c r="Q20" s="477"/>
      <c r="R20" s="477"/>
      <c r="S20" s="477"/>
      <c r="T20" s="477"/>
      <c r="U20" s="478"/>
      <c r="V20" s="459"/>
      <c r="W20" s="494"/>
      <c r="X20" s="459"/>
      <c r="Y20" s="476"/>
      <c r="Z20" s="478"/>
      <c r="AA20" s="459"/>
      <c r="AB20" s="546"/>
      <c r="AC20" s="151"/>
      <c r="AD20" s="151"/>
      <c r="AE20" s="151"/>
      <c r="AF20" s="151"/>
      <c r="AG20" s="158"/>
      <c r="AH20" s="150"/>
      <c r="AI20" s="150"/>
      <c r="AJ20" s="152"/>
      <c r="AK20" s="241"/>
      <c r="AL20" s="240"/>
      <c r="AM20" s="241"/>
      <c r="AN20" s="241"/>
      <c r="AO20" s="241"/>
      <c r="AP20" s="241"/>
      <c r="AQ20" s="241"/>
      <c r="AR20" s="261"/>
      <c r="AS20" s="242"/>
      <c r="AT20" s="256"/>
      <c r="AU20" s="242"/>
      <c r="AV20" s="240"/>
      <c r="AW20" s="240"/>
      <c r="AX20" s="240"/>
      <c r="AY20" s="67"/>
      <c r="AZ20" s="241"/>
      <c r="BA20" s="241"/>
      <c r="BB20" s="241"/>
      <c r="BC20" s="241"/>
      <c r="BD20" s="240"/>
      <c r="BE20" s="186"/>
    </row>
    <row r="21" spans="1:57" hidden="1" x14ac:dyDescent="0.25">
      <c r="B21" s="204"/>
      <c r="C21" s="71"/>
      <c r="D21" s="72" t="s">
        <v>263</v>
      </c>
      <c r="E21" s="72" t="s">
        <v>264</v>
      </c>
      <c r="F21" s="205">
        <f t="shared" si="1"/>
        <v>0</v>
      </c>
      <c r="G21" s="476"/>
      <c r="H21" s="477"/>
      <c r="I21" s="478"/>
      <c r="J21" s="459"/>
      <c r="K21" s="459"/>
      <c r="L21" s="459"/>
      <c r="M21" s="459"/>
      <c r="N21" s="476"/>
      <c r="O21" s="477"/>
      <c r="P21" s="477"/>
      <c r="Q21" s="477"/>
      <c r="R21" s="477"/>
      <c r="S21" s="477"/>
      <c r="T21" s="477"/>
      <c r="U21" s="478"/>
      <c r="V21" s="459"/>
      <c r="W21" s="494"/>
      <c r="X21" s="459"/>
      <c r="Y21" s="476"/>
      <c r="Z21" s="478"/>
      <c r="AA21" s="459"/>
      <c r="AB21" s="546"/>
      <c r="AC21" s="151"/>
      <c r="AD21" s="151"/>
      <c r="AE21" s="79"/>
      <c r="AF21" s="151"/>
      <c r="AG21" s="158"/>
      <c r="AH21" s="150"/>
      <c r="AI21" s="150"/>
      <c r="AJ21" s="152"/>
      <c r="AK21" s="241"/>
      <c r="AL21" s="240"/>
      <c r="AM21" s="241"/>
      <c r="AN21" s="241"/>
      <c r="AO21" s="241"/>
      <c r="AP21" s="241"/>
      <c r="AQ21" s="241"/>
      <c r="AR21" s="241"/>
      <c r="AS21" s="242"/>
      <c r="AT21" s="256"/>
      <c r="AU21" s="242"/>
      <c r="AV21" s="240"/>
      <c r="AW21" s="240"/>
      <c r="AX21" s="240"/>
      <c r="AY21" s="241"/>
      <c r="AZ21" s="241"/>
      <c r="BA21" s="241"/>
      <c r="BB21" s="241"/>
      <c r="BC21" s="241"/>
      <c r="BD21" s="240"/>
      <c r="BE21" s="241"/>
    </row>
    <row r="22" spans="1:57" hidden="1" x14ac:dyDescent="0.25">
      <c r="B22" s="204"/>
      <c r="C22" s="71"/>
      <c r="D22" s="72" t="s">
        <v>282</v>
      </c>
      <c r="E22" s="75" t="s">
        <v>283</v>
      </c>
      <c r="F22" s="205">
        <f t="shared" si="1"/>
        <v>0</v>
      </c>
      <c r="G22" s="476"/>
      <c r="H22" s="477"/>
      <c r="I22" s="478"/>
      <c r="J22" s="459"/>
      <c r="K22" s="459"/>
      <c r="L22" s="459"/>
      <c r="M22" s="459"/>
      <c r="N22" s="476"/>
      <c r="O22" s="477"/>
      <c r="P22" s="477"/>
      <c r="Q22" s="477"/>
      <c r="R22" s="477"/>
      <c r="S22" s="477"/>
      <c r="T22" s="477"/>
      <c r="U22" s="478"/>
      <c r="V22" s="459"/>
      <c r="W22" s="494"/>
      <c r="X22" s="459"/>
      <c r="Y22" s="476"/>
      <c r="Z22" s="478"/>
      <c r="AA22" s="459"/>
      <c r="AB22" s="546"/>
      <c r="AC22" s="151"/>
      <c r="AD22" s="151"/>
      <c r="AE22" s="79"/>
      <c r="AF22" s="151"/>
      <c r="AG22" s="158"/>
      <c r="AH22" s="150"/>
      <c r="AI22" s="150"/>
      <c r="AJ22" s="152"/>
      <c r="AK22" s="241"/>
      <c r="AL22" s="240"/>
      <c r="AM22" s="241"/>
      <c r="AN22" s="241"/>
      <c r="AO22" s="241"/>
      <c r="AP22" s="241"/>
      <c r="AQ22" s="241"/>
      <c r="AR22" s="241"/>
      <c r="AS22" s="242"/>
      <c r="AT22" s="256"/>
      <c r="AU22" s="242"/>
      <c r="AV22" s="240"/>
      <c r="AW22" s="240"/>
      <c r="AX22" s="240"/>
      <c r="AY22" s="241"/>
      <c r="AZ22" s="241"/>
      <c r="BA22" s="241"/>
      <c r="BB22" s="241"/>
      <c r="BC22" s="241"/>
      <c r="BD22" s="240"/>
      <c r="BE22" s="241"/>
    </row>
    <row r="23" spans="1:57" ht="15.75" hidden="1" customHeight="1" x14ac:dyDescent="0.25">
      <c r="B23" s="204"/>
      <c r="C23" s="71" t="s">
        <v>19</v>
      </c>
      <c r="D23" s="71" t="s">
        <v>13</v>
      </c>
      <c r="E23" s="71" t="s">
        <v>20</v>
      </c>
      <c r="F23" s="205">
        <f>+F24</f>
        <v>0</v>
      </c>
      <c r="G23" s="476"/>
      <c r="H23" s="477"/>
      <c r="I23" s="478"/>
      <c r="J23" s="459"/>
      <c r="K23" s="459"/>
      <c r="L23" s="459"/>
      <c r="M23" s="459"/>
      <c r="N23" s="476"/>
      <c r="O23" s="477"/>
      <c r="P23" s="477"/>
      <c r="Q23" s="477"/>
      <c r="R23" s="477"/>
      <c r="S23" s="477"/>
      <c r="T23" s="477"/>
      <c r="U23" s="478"/>
      <c r="V23" s="459"/>
      <c r="W23" s="494"/>
      <c r="X23" s="459"/>
      <c r="Y23" s="476"/>
      <c r="Z23" s="478"/>
      <c r="AA23" s="459"/>
      <c r="AB23" s="546"/>
      <c r="AC23" s="151"/>
      <c r="AD23" s="151"/>
      <c r="AE23" s="151"/>
      <c r="AF23" s="151"/>
      <c r="AG23" s="158"/>
      <c r="AH23" s="150"/>
      <c r="AI23" s="150"/>
      <c r="AJ23" s="152"/>
      <c r="AK23" s="241"/>
      <c r="AL23" s="240"/>
      <c r="AM23" s="241"/>
      <c r="AN23" s="241"/>
      <c r="AO23" s="241"/>
      <c r="AP23" s="241"/>
      <c r="AQ23" s="241"/>
      <c r="AR23" s="241"/>
      <c r="AS23" s="242"/>
      <c r="AT23" s="256"/>
      <c r="AU23" s="242"/>
      <c r="AV23" s="240"/>
      <c r="AW23" s="240"/>
      <c r="AX23" s="240"/>
      <c r="AY23" s="241"/>
      <c r="AZ23" s="241"/>
      <c r="BA23" s="241"/>
      <c r="BB23" s="241"/>
      <c r="BC23" s="241"/>
      <c r="BD23" s="240"/>
      <c r="BE23" s="241"/>
    </row>
    <row r="24" spans="1:57" ht="15.75" hidden="1" customHeight="1" x14ac:dyDescent="0.25">
      <c r="B24" s="204"/>
      <c r="C24" s="71"/>
      <c r="D24" s="71" t="s">
        <v>21</v>
      </c>
      <c r="E24" s="71" t="s">
        <v>22</v>
      </c>
      <c r="F24" s="205">
        <f>SUM(G24:BI24)</f>
        <v>0</v>
      </c>
      <c r="G24" s="476"/>
      <c r="H24" s="477"/>
      <c r="I24" s="478"/>
      <c r="J24" s="459"/>
      <c r="K24" s="459"/>
      <c r="L24" s="459"/>
      <c r="M24" s="459"/>
      <c r="N24" s="476"/>
      <c r="O24" s="477"/>
      <c r="P24" s="477"/>
      <c r="Q24" s="477"/>
      <c r="R24" s="477"/>
      <c r="S24" s="477"/>
      <c r="T24" s="477"/>
      <c r="U24" s="478"/>
      <c r="V24" s="459"/>
      <c r="W24" s="494"/>
      <c r="X24" s="459"/>
      <c r="Y24" s="476"/>
      <c r="Z24" s="478"/>
      <c r="AA24" s="459"/>
      <c r="AB24" s="546"/>
      <c r="AC24" s="151"/>
      <c r="AD24" s="151"/>
      <c r="AE24" s="151"/>
      <c r="AF24" s="151"/>
      <c r="AG24" s="158"/>
      <c r="AH24" s="150"/>
      <c r="AI24" s="150"/>
      <c r="AJ24" s="152"/>
      <c r="AK24" s="241"/>
      <c r="AL24" s="240"/>
      <c r="AM24" s="241"/>
      <c r="AN24" s="241"/>
      <c r="AO24" s="241"/>
      <c r="AP24" s="241"/>
      <c r="AQ24" s="241"/>
      <c r="AR24" s="241"/>
      <c r="AS24" s="242"/>
      <c r="AT24" s="256"/>
      <c r="AU24" s="242"/>
      <c r="AV24" s="240"/>
      <c r="AW24" s="240"/>
      <c r="AX24" s="240"/>
      <c r="AY24" s="241"/>
      <c r="AZ24" s="241"/>
      <c r="BA24" s="241"/>
      <c r="BB24" s="241"/>
      <c r="BC24" s="241"/>
      <c r="BD24" s="240"/>
      <c r="BE24" s="241"/>
    </row>
    <row r="25" spans="1:57" s="66" customFormat="1" ht="15.75" hidden="1" customHeight="1" x14ac:dyDescent="0.25">
      <c r="B25" s="116" t="s">
        <v>37</v>
      </c>
      <c r="C25" s="59"/>
      <c r="D25" s="59"/>
      <c r="E25" s="59" t="s">
        <v>272</v>
      </c>
      <c r="F25" s="202">
        <f>SUM(G25:BI25)</f>
        <v>0</v>
      </c>
      <c r="G25" s="476"/>
      <c r="H25" s="477"/>
      <c r="I25" s="478"/>
      <c r="J25" s="459"/>
      <c r="K25" s="459"/>
      <c r="L25" s="459"/>
      <c r="M25" s="459"/>
      <c r="N25" s="476"/>
      <c r="O25" s="477"/>
      <c r="P25" s="480"/>
      <c r="Q25" s="480"/>
      <c r="R25" s="480"/>
      <c r="S25" s="480"/>
      <c r="T25" s="480"/>
      <c r="U25" s="486"/>
      <c r="V25" s="487"/>
      <c r="W25" s="493"/>
      <c r="X25" s="487"/>
      <c r="Y25" s="488"/>
      <c r="Z25" s="478"/>
      <c r="AA25" s="459"/>
      <c r="AB25" s="41"/>
      <c r="AC25" s="151"/>
      <c r="AD25" s="53"/>
      <c r="AE25" s="53"/>
      <c r="AF25" s="53"/>
      <c r="AG25" s="100"/>
      <c r="AH25" s="93"/>
      <c r="AI25" s="93"/>
      <c r="AJ25" s="76"/>
      <c r="AK25" s="129"/>
      <c r="AL25" s="131"/>
      <c r="AM25" s="129"/>
      <c r="AN25" s="129"/>
      <c r="AO25" s="129"/>
      <c r="AP25" s="129"/>
      <c r="AQ25" s="129"/>
      <c r="AR25" s="129"/>
      <c r="AS25" s="130"/>
      <c r="AT25" s="256"/>
      <c r="AU25" s="130"/>
      <c r="AV25" s="131"/>
      <c r="AW25" s="131"/>
      <c r="AX25" s="131"/>
      <c r="AY25" s="129"/>
      <c r="AZ25" s="129"/>
      <c r="BA25" s="129"/>
      <c r="BB25" s="129"/>
      <c r="BC25" s="129"/>
      <c r="BD25" s="132"/>
      <c r="BE25" s="129"/>
    </row>
    <row r="26" spans="1:57" ht="15.75" customHeight="1" x14ac:dyDescent="0.25">
      <c r="A26" s="60"/>
      <c r="B26" s="204"/>
      <c r="C26" s="71"/>
      <c r="D26" s="103"/>
      <c r="E26" s="247" t="s">
        <v>101</v>
      </c>
      <c r="F26" s="229">
        <f>+F27+F55+F83+F53</f>
        <v>-10222027</v>
      </c>
      <c r="G26" s="476"/>
      <c r="H26" s="477"/>
      <c r="I26" s="478"/>
      <c r="J26" s="459"/>
      <c r="K26" s="459"/>
      <c r="L26" s="459"/>
      <c r="M26" s="459"/>
      <c r="N26" s="476"/>
      <c r="O26" s="477"/>
      <c r="P26" s="477"/>
      <c r="Q26" s="477"/>
      <c r="R26" s="477"/>
      <c r="S26" s="477"/>
      <c r="T26" s="477"/>
      <c r="U26" s="478"/>
      <c r="V26" s="459"/>
      <c r="W26" s="494"/>
      <c r="X26" s="459"/>
      <c r="Y26" s="476"/>
      <c r="Z26" s="478"/>
      <c r="AA26" s="459"/>
      <c r="AB26" s="546"/>
      <c r="AC26" s="151"/>
      <c r="AD26" s="151"/>
      <c r="AE26" s="151"/>
      <c r="AF26" s="151"/>
      <c r="AG26" s="158"/>
      <c r="AH26" s="150"/>
      <c r="AI26" s="150"/>
      <c r="AJ26" s="152"/>
      <c r="AK26" s="230"/>
      <c r="AL26" s="240"/>
      <c r="AM26" s="241"/>
      <c r="AN26" s="241"/>
      <c r="AO26" s="241"/>
      <c r="AP26" s="241"/>
      <c r="AQ26" s="241"/>
      <c r="AR26" s="241"/>
      <c r="AS26" s="242"/>
      <c r="AT26" s="256"/>
      <c r="AU26" s="242"/>
      <c r="AV26" s="240"/>
      <c r="AW26" s="240"/>
      <c r="AX26" s="240"/>
      <c r="AY26" s="241"/>
      <c r="AZ26" s="241"/>
      <c r="BA26" s="241"/>
      <c r="BB26" s="241"/>
      <c r="BC26" s="241"/>
      <c r="BD26" s="240"/>
      <c r="BE26" s="241"/>
    </row>
    <row r="27" spans="1:57" s="66" customFormat="1" ht="15.75" hidden="1" customHeight="1" x14ac:dyDescent="0.25">
      <c r="B27" s="116" t="s">
        <v>48</v>
      </c>
      <c r="C27" s="59" t="s">
        <v>12</v>
      </c>
      <c r="D27" s="59" t="s">
        <v>13</v>
      </c>
      <c r="E27" s="59" t="s">
        <v>14</v>
      </c>
      <c r="F27" s="202">
        <f>+F28</f>
        <v>0</v>
      </c>
      <c r="G27" s="476"/>
      <c r="H27" s="477"/>
      <c r="I27" s="478"/>
      <c r="J27" s="459"/>
      <c r="K27" s="459"/>
      <c r="L27" s="459"/>
      <c r="M27" s="459"/>
      <c r="N27" s="476"/>
      <c r="O27" s="477"/>
      <c r="P27" s="480"/>
      <c r="Q27" s="480"/>
      <c r="R27" s="480"/>
      <c r="S27" s="493"/>
      <c r="T27" s="480"/>
      <c r="U27" s="486"/>
      <c r="V27" s="487"/>
      <c r="W27" s="493"/>
      <c r="X27" s="487"/>
      <c r="Y27" s="488"/>
      <c r="Z27" s="486"/>
      <c r="AA27" s="459"/>
      <c r="AB27" s="41"/>
      <c r="AC27" s="53"/>
      <c r="AD27" s="53"/>
      <c r="AE27" s="53"/>
      <c r="AF27" s="53"/>
      <c r="AG27" s="100"/>
      <c r="AH27" s="93"/>
      <c r="AI27" s="93"/>
      <c r="AJ27" s="76"/>
      <c r="AK27" s="134"/>
      <c r="AL27" s="132"/>
      <c r="AM27" s="129"/>
      <c r="AN27" s="129"/>
      <c r="AO27" s="129"/>
      <c r="AP27" s="134"/>
      <c r="AQ27" s="129"/>
      <c r="AR27" s="129"/>
      <c r="AS27" s="130"/>
      <c r="AT27" s="256"/>
      <c r="AU27" s="130"/>
      <c r="AV27" s="132"/>
      <c r="AW27" s="131"/>
      <c r="AX27" s="132"/>
      <c r="AY27" s="135"/>
      <c r="AZ27" s="129"/>
      <c r="BA27" s="134"/>
      <c r="BB27" s="134"/>
      <c r="BC27" s="136"/>
      <c r="BD27" s="131"/>
      <c r="BE27" s="134"/>
    </row>
    <row r="28" spans="1:57" ht="15.75" hidden="1" customHeight="1" x14ac:dyDescent="0.25">
      <c r="B28" s="204"/>
      <c r="C28" s="71" t="s">
        <v>80</v>
      </c>
      <c r="D28" s="71" t="s">
        <v>13</v>
      </c>
      <c r="E28" s="71" t="s">
        <v>148</v>
      </c>
      <c r="F28" s="205">
        <f>SUM(F29:F52)</f>
        <v>0</v>
      </c>
      <c r="G28" s="476"/>
      <c r="H28" s="477"/>
      <c r="I28" s="478"/>
      <c r="J28" s="459"/>
      <c r="K28" s="459"/>
      <c r="L28" s="459"/>
      <c r="M28" s="459"/>
      <c r="N28" s="476"/>
      <c r="O28" s="477"/>
      <c r="P28" s="477"/>
      <c r="Q28" s="477"/>
      <c r="R28" s="477"/>
      <c r="S28" s="494"/>
      <c r="T28" s="477"/>
      <c r="U28" s="478"/>
      <c r="V28" s="459"/>
      <c r="W28" s="494"/>
      <c r="X28" s="459"/>
      <c r="Y28" s="476"/>
      <c r="Z28" s="478"/>
      <c r="AA28" s="459"/>
      <c r="AB28" s="546"/>
      <c r="AC28" s="151"/>
      <c r="AD28" s="151"/>
      <c r="AE28" s="151"/>
      <c r="AF28" s="151"/>
      <c r="AG28" s="158"/>
      <c r="AH28" s="150"/>
      <c r="AI28" s="150"/>
      <c r="AJ28" s="152"/>
      <c r="AK28" s="186"/>
      <c r="AL28" s="244"/>
      <c r="AM28" s="241"/>
      <c r="AN28" s="241"/>
      <c r="AO28" s="241"/>
      <c r="AP28" s="186"/>
      <c r="AQ28" s="241"/>
      <c r="AR28" s="241"/>
      <c r="AS28" s="242"/>
      <c r="AT28" s="256"/>
      <c r="AU28" s="242"/>
      <c r="AV28" s="244"/>
      <c r="AW28" s="240"/>
      <c r="AX28" s="244"/>
      <c r="AY28" s="67"/>
      <c r="AZ28" s="241"/>
      <c r="BA28" s="186"/>
      <c r="BB28" s="186"/>
      <c r="BC28" s="245"/>
      <c r="BD28" s="240"/>
      <c r="BE28" s="241"/>
    </row>
    <row r="29" spans="1:57" ht="15.75" hidden="1" customHeight="1" x14ac:dyDescent="0.25">
      <c r="B29" s="204"/>
      <c r="C29" s="71"/>
      <c r="D29" s="71" t="s">
        <v>149</v>
      </c>
      <c r="E29" s="71" t="s">
        <v>150</v>
      </c>
      <c r="F29" s="205">
        <f t="shared" ref="F29:F54" si="2">SUM(G29:BI29)</f>
        <v>0</v>
      </c>
      <c r="G29" s="476"/>
      <c r="H29" s="477"/>
      <c r="I29" s="478"/>
      <c r="J29" s="459"/>
      <c r="K29" s="459"/>
      <c r="L29" s="459"/>
      <c r="M29" s="459"/>
      <c r="N29" s="476"/>
      <c r="O29" s="477"/>
      <c r="P29" s="477"/>
      <c r="Q29" s="477"/>
      <c r="R29" s="477"/>
      <c r="S29" s="494"/>
      <c r="T29" s="477"/>
      <c r="U29" s="478"/>
      <c r="V29" s="459"/>
      <c r="W29" s="494"/>
      <c r="X29" s="459"/>
      <c r="Y29" s="476"/>
      <c r="Z29" s="478"/>
      <c r="AA29" s="459"/>
      <c r="AB29" s="546"/>
      <c r="AC29" s="151"/>
      <c r="AD29" s="151"/>
      <c r="AE29" s="151"/>
      <c r="AF29" s="151"/>
      <c r="AG29" s="158"/>
      <c r="AH29" s="150"/>
      <c r="AI29" s="150"/>
      <c r="AJ29" s="152"/>
      <c r="AK29" s="186"/>
      <c r="AL29" s="244"/>
      <c r="AM29" s="241"/>
      <c r="AN29" s="241"/>
      <c r="AO29" s="241"/>
      <c r="AP29" s="186"/>
      <c r="AQ29" s="241"/>
      <c r="AR29" s="241"/>
      <c r="AS29" s="242"/>
      <c r="AT29" s="256"/>
      <c r="AU29" s="242"/>
      <c r="AV29" s="244"/>
      <c r="AW29" s="240"/>
      <c r="AX29" s="244"/>
      <c r="AY29" s="67"/>
      <c r="AZ29" s="241"/>
      <c r="BA29" s="186"/>
      <c r="BB29" s="186"/>
      <c r="BC29" s="245"/>
      <c r="BD29" s="240"/>
      <c r="BE29" s="241"/>
    </row>
    <row r="30" spans="1:57" ht="15.75" hidden="1" customHeight="1" x14ac:dyDescent="0.25">
      <c r="B30" s="204"/>
      <c r="C30" s="71"/>
      <c r="D30" s="71" t="s">
        <v>164</v>
      </c>
      <c r="E30" s="71" t="s">
        <v>182</v>
      </c>
      <c r="F30" s="246">
        <f t="shared" si="2"/>
        <v>0</v>
      </c>
      <c r="G30" s="476"/>
      <c r="H30" s="477"/>
      <c r="I30" s="478"/>
      <c r="J30" s="459"/>
      <c r="K30" s="459"/>
      <c r="L30" s="459"/>
      <c r="M30" s="459"/>
      <c r="N30" s="476"/>
      <c r="O30" s="477"/>
      <c r="P30" s="477"/>
      <c r="Q30" s="477"/>
      <c r="R30" s="477"/>
      <c r="S30" s="477"/>
      <c r="T30" s="477"/>
      <c r="U30" s="478"/>
      <c r="V30" s="459"/>
      <c r="W30" s="494"/>
      <c r="X30" s="459"/>
      <c r="Y30" s="476"/>
      <c r="Z30" s="478"/>
      <c r="AA30" s="459"/>
      <c r="AB30" s="546"/>
      <c r="AC30" s="151"/>
      <c r="AD30" s="151"/>
      <c r="AE30" s="151"/>
      <c r="AF30" s="151"/>
      <c r="AG30" s="158"/>
      <c r="AH30" s="150"/>
      <c r="AI30" s="150"/>
      <c r="AJ30" s="152"/>
      <c r="AK30" s="241"/>
      <c r="AL30" s="240"/>
      <c r="AM30" s="241"/>
      <c r="AN30" s="241"/>
      <c r="AO30" s="241"/>
      <c r="AP30" s="186"/>
      <c r="AQ30" s="241"/>
      <c r="AR30" s="241"/>
      <c r="AS30" s="242"/>
      <c r="AT30" s="256"/>
      <c r="AU30" s="242"/>
      <c r="AV30" s="240"/>
      <c r="AW30" s="240"/>
      <c r="AX30" s="240"/>
      <c r="AY30" s="241"/>
      <c r="AZ30" s="241"/>
      <c r="BA30" s="241"/>
      <c r="BB30" s="186"/>
      <c r="BC30" s="241"/>
      <c r="BD30" s="240"/>
      <c r="BE30" s="241"/>
    </row>
    <row r="31" spans="1:57" ht="15.75" hidden="1" customHeight="1" x14ac:dyDescent="0.25">
      <c r="A31" s="60"/>
      <c r="B31" s="204"/>
      <c r="C31" s="71"/>
      <c r="D31" s="71" t="s">
        <v>68</v>
      </c>
      <c r="E31" s="71" t="s">
        <v>196</v>
      </c>
      <c r="F31" s="246">
        <f t="shared" si="2"/>
        <v>0</v>
      </c>
      <c r="G31" s="476"/>
      <c r="H31" s="477"/>
      <c r="I31" s="478"/>
      <c r="J31" s="459"/>
      <c r="K31" s="459"/>
      <c r="L31" s="459"/>
      <c r="M31" s="459"/>
      <c r="N31" s="476"/>
      <c r="O31" s="477"/>
      <c r="P31" s="477"/>
      <c r="Q31" s="477"/>
      <c r="R31" s="477"/>
      <c r="S31" s="477"/>
      <c r="T31" s="477"/>
      <c r="U31" s="478"/>
      <c r="V31" s="459"/>
      <c r="W31" s="494"/>
      <c r="X31" s="459"/>
      <c r="Y31" s="476"/>
      <c r="Z31" s="478"/>
      <c r="AA31" s="459"/>
      <c r="AB31" s="546"/>
      <c r="AC31" s="151"/>
      <c r="AD31" s="151"/>
      <c r="AE31" s="151"/>
      <c r="AF31" s="151"/>
      <c r="AG31" s="158"/>
      <c r="AH31" s="150"/>
      <c r="AI31" s="150"/>
      <c r="AJ31" s="152"/>
      <c r="AK31" s="230"/>
      <c r="AL31" s="240"/>
      <c r="AM31" s="241"/>
      <c r="AN31" s="241"/>
      <c r="AO31" s="241"/>
      <c r="AP31" s="186"/>
      <c r="AQ31" s="241"/>
      <c r="AR31" s="241"/>
      <c r="AS31" s="242"/>
      <c r="AT31" s="256"/>
      <c r="AU31" s="242"/>
      <c r="AV31" s="240"/>
      <c r="AW31" s="240"/>
      <c r="AX31" s="240"/>
      <c r="AY31" s="241"/>
      <c r="AZ31" s="241"/>
      <c r="BA31" s="241"/>
      <c r="BB31" s="241"/>
      <c r="BC31" s="241"/>
      <c r="BD31" s="240"/>
      <c r="BE31" s="241"/>
    </row>
    <row r="32" spans="1:57" ht="15.75" hidden="1" customHeight="1" x14ac:dyDescent="0.25">
      <c r="B32" s="204"/>
      <c r="C32" s="71"/>
      <c r="D32" s="71" t="s">
        <v>197</v>
      </c>
      <c r="E32" s="71" t="s">
        <v>198</v>
      </c>
      <c r="F32" s="246">
        <f t="shared" si="2"/>
        <v>0</v>
      </c>
      <c r="G32" s="476"/>
      <c r="H32" s="477"/>
      <c r="I32" s="478"/>
      <c r="J32" s="459"/>
      <c r="K32" s="459"/>
      <c r="L32" s="459"/>
      <c r="M32" s="459"/>
      <c r="N32" s="476"/>
      <c r="O32" s="477"/>
      <c r="P32" s="477"/>
      <c r="Q32" s="477"/>
      <c r="R32" s="477"/>
      <c r="S32" s="494"/>
      <c r="T32" s="477"/>
      <c r="U32" s="478"/>
      <c r="V32" s="459"/>
      <c r="W32" s="494"/>
      <c r="X32" s="459"/>
      <c r="Y32" s="476"/>
      <c r="Z32" s="478"/>
      <c r="AA32" s="459"/>
      <c r="AB32" s="546"/>
      <c r="AC32" s="151"/>
      <c r="AD32" s="151"/>
      <c r="AE32" s="151"/>
      <c r="AF32" s="151"/>
      <c r="AG32" s="158"/>
      <c r="AH32" s="150"/>
      <c r="AI32" s="150"/>
      <c r="AJ32" s="152"/>
      <c r="AK32" s="186"/>
      <c r="AL32" s="244"/>
      <c r="AM32" s="241"/>
      <c r="AN32" s="241"/>
      <c r="AO32" s="241"/>
      <c r="AP32" s="186"/>
      <c r="AQ32" s="241"/>
      <c r="AR32" s="241"/>
      <c r="AS32" s="242"/>
      <c r="AT32" s="256"/>
      <c r="AU32" s="242"/>
      <c r="AV32" s="244"/>
      <c r="AW32" s="240"/>
      <c r="AX32" s="244"/>
      <c r="AY32" s="67"/>
      <c r="AZ32" s="241"/>
      <c r="BA32" s="186"/>
      <c r="BB32" s="241"/>
      <c r="BC32" s="245"/>
      <c r="BD32" s="240"/>
      <c r="BE32" s="241"/>
    </row>
    <row r="33" spans="1:57" ht="15.75" hidden="1" customHeight="1" x14ac:dyDescent="0.25">
      <c r="B33" s="204"/>
      <c r="C33" s="71"/>
      <c r="D33" s="71" t="s">
        <v>199</v>
      </c>
      <c r="E33" s="71" t="s">
        <v>200</v>
      </c>
      <c r="F33" s="246">
        <f t="shared" si="2"/>
        <v>0</v>
      </c>
      <c r="G33" s="476"/>
      <c r="H33" s="477"/>
      <c r="I33" s="478"/>
      <c r="J33" s="459"/>
      <c r="K33" s="459"/>
      <c r="L33" s="459"/>
      <c r="M33" s="459"/>
      <c r="N33" s="476"/>
      <c r="O33" s="477"/>
      <c r="P33" s="477"/>
      <c r="Q33" s="477"/>
      <c r="R33" s="477"/>
      <c r="S33" s="477"/>
      <c r="T33" s="477"/>
      <c r="U33" s="478"/>
      <c r="V33" s="459"/>
      <c r="W33" s="494"/>
      <c r="X33" s="459"/>
      <c r="Y33" s="476"/>
      <c r="Z33" s="478"/>
      <c r="AA33" s="459"/>
      <c r="AB33" s="546"/>
      <c r="AC33" s="151"/>
      <c r="AD33" s="151"/>
      <c r="AE33" s="151"/>
      <c r="AF33" s="151"/>
      <c r="AG33" s="158"/>
      <c r="AH33" s="150"/>
      <c r="AI33" s="150"/>
      <c r="AJ33" s="152"/>
      <c r="AK33" s="241"/>
      <c r="AL33" s="240"/>
      <c r="AM33" s="241"/>
      <c r="AN33" s="241"/>
      <c r="AO33" s="241"/>
      <c r="AP33" s="241"/>
      <c r="AQ33" s="241"/>
      <c r="AR33" s="241"/>
      <c r="AS33" s="242"/>
      <c r="AT33" s="256"/>
      <c r="AU33" s="242"/>
      <c r="AV33" s="240"/>
      <c r="AW33" s="240"/>
      <c r="AX33" s="240"/>
      <c r="AY33" s="241"/>
      <c r="AZ33" s="241"/>
      <c r="BA33" s="241"/>
      <c r="BB33" s="241"/>
      <c r="BC33" s="241"/>
      <c r="BD33" s="240"/>
      <c r="BE33" s="241"/>
    </row>
    <row r="34" spans="1:57" ht="15.75" hidden="1" customHeight="1" x14ac:dyDescent="0.25">
      <c r="A34" s="60"/>
      <c r="B34" s="204"/>
      <c r="C34" s="71"/>
      <c r="D34" s="71" t="s">
        <v>201</v>
      </c>
      <c r="E34" s="71" t="s">
        <v>202</v>
      </c>
      <c r="F34" s="246">
        <f t="shared" si="2"/>
        <v>0</v>
      </c>
      <c r="G34" s="476"/>
      <c r="H34" s="477"/>
      <c r="I34" s="478"/>
      <c r="J34" s="459"/>
      <c r="K34" s="459"/>
      <c r="L34" s="459"/>
      <c r="M34" s="459"/>
      <c r="N34" s="476"/>
      <c r="O34" s="477"/>
      <c r="P34" s="477"/>
      <c r="Q34" s="477"/>
      <c r="R34" s="477"/>
      <c r="S34" s="477"/>
      <c r="T34" s="477"/>
      <c r="U34" s="478"/>
      <c r="V34" s="459"/>
      <c r="W34" s="494"/>
      <c r="X34" s="459"/>
      <c r="Y34" s="476"/>
      <c r="Z34" s="478"/>
      <c r="AA34" s="459"/>
      <c r="AB34" s="546"/>
      <c r="AC34" s="151"/>
      <c r="AD34" s="151"/>
      <c r="AE34" s="151"/>
      <c r="AF34" s="151"/>
      <c r="AG34" s="158"/>
      <c r="AH34" s="150"/>
      <c r="AI34" s="150"/>
      <c r="AJ34" s="152"/>
      <c r="AK34" s="230"/>
      <c r="AL34" s="240"/>
      <c r="AM34" s="241"/>
      <c r="AN34" s="241"/>
      <c r="AO34" s="269"/>
      <c r="AP34" s="241"/>
      <c r="AQ34" s="241"/>
      <c r="AR34" s="241"/>
      <c r="AS34" s="242"/>
      <c r="AT34" s="256"/>
      <c r="AU34" s="242"/>
      <c r="AV34" s="240"/>
      <c r="AW34" s="240"/>
      <c r="AX34" s="244"/>
      <c r="AY34" s="241"/>
      <c r="AZ34" s="241"/>
      <c r="BA34" s="241"/>
      <c r="BB34" s="241"/>
      <c r="BC34" s="241"/>
      <c r="BD34" s="240"/>
      <c r="BE34" s="241"/>
    </row>
    <row r="35" spans="1:57" ht="15.75" hidden="1" customHeight="1" x14ac:dyDescent="0.25">
      <c r="A35" s="60"/>
      <c r="B35" s="204"/>
      <c r="C35" s="71"/>
      <c r="D35" s="71" t="s">
        <v>203</v>
      </c>
      <c r="E35" s="71" t="s">
        <v>204</v>
      </c>
      <c r="F35" s="246">
        <f t="shared" si="2"/>
        <v>0</v>
      </c>
      <c r="G35" s="476"/>
      <c r="H35" s="477"/>
      <c r="I35" s="478"/>
      <c r="J35" s="459"/>
      <c r="K35" s="459"/>
      <c r="L35" s="459"/>
      <c r="M35" s="459"/>
      <c r="N35" s="476"/>
      <c r="O35" s="477"/>
      <c r="P35" s="477"/>
      <c r="Q35" s="477"/>
      <c r="R35" s="477"/>
      <c r="S35" s="494"/>
      <c r="T35" s="477"/>
      <c r="U35" s="478"/>
      <c r="V35" s="459"/>
      <c r="W35" s="494"/>
      <c r="X35" s="459"/>
      <c r="Y35" s="476"/>
      <c r="Z35" s="478"/>
      <c r="AA35" s="459"/>
      <c r="AB35" s="546"/>
      <c r="AC35" s="151"/>
      <c r="AD35" s="151"/>
      <c r="AE35" s="151"/>
      <c r="AF35" s="151"/>
      <c r="AG35" s="158"/>
      <c r="AH35" s="150"/>
      <c r="AI35" s="150"/>
      <c r="AJ35" s="152"/>
      <c r="AK35" s="241"/>
      <c r="AL35" s="244"/>
      <c r="AM35" s="241"/>
      <c r="AN35" s="241"/>
      <c r="AO35" s="267"/>
      <c r="AP35" s="241"/>
      <c r="AQ35" s="241"/>
      <c r="AR35" s="241"/>
      <c r="AS35" s="242"/>
      <c r="AT35" s="256"/>
      <c r="AU35" s="242"/>
      <c r="AV35" s="240"/>
      <c r="AW35" s="240"/>
      <c r="AX35" s="244"/>
      <c r="AY35" s="241"/>
      <c r="AZ35" s="241"/>
      <c r="BA35" s="241"/>
      <c r="BB35" s="241"/>
      <c r="BC35" s="241"/>
      <c r="BD35" s="240"/>
      <c r="BE35" s="241"/>
    </row>
    <row r="36" spans="1:57" ht="15.75" hidden="1" customHeight="1" x14ac:dyDescent="0.25">
      <c r="A36" s="60"/>
      <c r="B36" s="204"/>
      <c r="C36" s="71"/>
      <c r="D36" s="71" t="s">
        <v>205</v>
      </c>
      <c r="E36" s="71" t="s">
        <v>206</v>
      </c>
      <c r="F36" s="246">
        <f t="shared" si="2"/>
        <v>0</v>
      </c>
      <c r="G36" s="476"/>
      <c r="H36" s="477"/>
      <c r="I36" s="478"/>
      <c r="J36" s="459"/>
      <c r="K36" s="459"/>
      <c r="L36" s="459"/>
      <c r="M36" s="459"/>
      <c r="N36" s="476"/>
      <c r="O36" s="477"/>
      <c r="P36" s="477"/>
      <c r="Q36" s="477"/>
      <c r="R36" s="477"/>
      <c r="S36" s="494"/>
      <c r="T36" s="477"/>
      <c r="U36" s="478"/>
      <c r="V36" s="459"/>
      <c r="W36" s="494"/>
      <c r="X36" s="459"/>
      <c r="Y36" s="476"/>
      <c r="Z36" s="478"/>
      <c r="AA36" s="459"/>
      <c r="AB36" s="546"/>
      <c r="AC36" s="151"/>
      <c r="AD36" s="151"/>
      <c r="AE36" s="151"/>
      <c r="AF36" s="151"/>
      <c r="AG36" s="158"/>
      <c r="AH36" s="150"/>
      <c r="AI36" s="150"/>
      <c r="AJ36" s="152"/>
      <c r="AK36" s="230"/>
      <c r="AL36" s="240"/>
      <c r="AM36" s="241"/>
      <c r="AN36" s="241"/>
      <c r="AO36" s="267"/>
      <c r="AP36" s="241"/>
      <c r="AQ36" s="241"/>
      <c r="AR36" s="241"/>
      <c r="AS36" s="242"/>
      <c r="AT36" s="256"/>
      <c r="AU36" s="242"/>
      <c r="AV36" s="240"/>
      <c r="AW36" s="240"/>
      <c r="AX36" s="244"/>
      <c r="AY36" s="241"/>
      <c r="AZ36" s="241"/>
      <c r="BA36" s="241"/>
      <c r="BB36" s="241"/>
      <c r="BC36" s="241"/>
      <c r="BD36" s="240"/>
      <c r="BE36" s="241"/>
    </row>
    <row r="37" spans="1:57" ht="15.75" hidden="1" customHeight="1" x14ac:dyDescent="0.25">
      <c r="A37" s="60"/>
      <c r="B37" s="204"/>
      <c r="C37" s="71"/>
      <c r="D37" s="71" t="s">
        <v>52</v>
      </c>
      <c r="E37" s="71" t="s">
        <v>207</v>
      </c>
      <c r="F37" s="246">
        <f t="shared" si="2"/>
        <v>0</v>
      </c>
      <c r="G37" s="476"/>
      <c r="H37" s="477"/>
      <c r="I37" s="478"/>
      <c r="J37" s="459"/>
      <c r="K37" s="459"/>
      <c r="L37" s="459"/>
      <c r="M37" s="459"/>
      <c r="N37" s="476"/>
      <c r="O37" s="477"/>
      <c r="P37" s="477"/>
      <c r="Q37" s="477"/>
      <c r="R37" s="477"/>
      <c r="S37" s="494"/>
      <c r="T37" s="477"/>
      <c r="U37" s="478"/>
      <c r="V37" s="459"/>
      <c r="W37" s="494"/>
      <c r="X37" s="459"/>
      <c r="Y37" s="476"/>
      <c r="Z37" s="478"/>
      <c r="AA37" s="459"/>
      <c r="AB37" s="546"/>
      <c r="AC37" s="151"/>
      <c r="AD37" s="151"/>
      <c r="AE37" s="151"/>
      <c r="AF37" s="151"/>
      <c r="AG37" s="158"/>
      <c r="AH37" s="150"/>
      <c r="AI37" s="150"/>
      <c r="AJ37" s="152"/>
      <c r="AK37" s="230"/>
      <c r="AL37" s="244"/>
      <c r="AM37" s="241"/>
      <c r="AN37" s="241"/>
      <c r="AO37" s="267"/>
      <c r="AP37" s="241"/>
      <c r="AQ37" s="241"/>
      <c r="AR37" s="241"/>
      <c r="AS37" s="242"/>
      <c r="AT37" s="256"/>
      <c r="AU37" s="242"/>
      <c r="AV37" s="240"/>
      <c r="AW37" s="240"/>
      <c r="AX37" s="244"/>
      <c r="AY37" s="241"/>
      <c r="AZ37" s="241"/>
      <c r="BA37" s="241"/>
      <c r="BB37" s="241"/>
      <c r="BC37" s="241"/>
      <c r="BD37" s="240"/>
      <c r="BE37" s="241"/>
    </row>
    <row r="38" spans="1:57" ht="15.75" hidden="1" customHeight="1" x14ac:dyDescent="0.25">
      <c r="A38" s="60"/>
      <c r="B38" s="204"/>
      <c r="C38" s="71"/>
      <c r="D38" s="71" t="s">
        <v>138</v>
      </c>
      <c r="E38" s="71" t="s">
        <v>208</v>
      </c>
      <c r="F38" s="246">
        <f t="shared" si="2"/>
        <v>0</v>
      </c>
      <c r="G38" s="476"/>
      <c r="H38" s="477"/>
      <c r="I38" s="478"/>
      <c r="J38" s="459"/>
      <c r="K38" s="459"/>
      <c r="L38" s="459"/>
      <c r="M38" s="459"/>
      <c r="N38" s="476"/>
      <c r="O38" s="477"/>
      <c r="P38" s="477"/>
      <c r="Q38" s="477"/>
      <c r="R38" s="477"/>
      <c r="S38" s="494"/>
      <c r="T38" s="477"/>
      <c r="U38" s="478"/>
      <c r="V38" s="459"/>
      <c r="W38" s="494"/>
      <c r="X38" s="459"/>
      <c r="Y38" s="476"/>
      <c r="Z38" s="478"/>
      <c r="AA38" s="459"/>
      <c r="AB38" s="546"/>
      <c r="AC38" s="151"/>
      <c r="AD38" s="151"/>
      <c r="AE38" s="151"/>
      <c r="AF38" s="151"/>
      <c r="AG38" s="158"/>
      <c r="AH38" s="150"/>
      <c r="AI38" s="150"/>
      <c r="AJ38" s="152"/>
      <c r="AK38" s="230"/>
      <c r="AL38" s="244"/>
      <c r="AM38" s="241"/>
      <c r="AN38" s="241"/>
      <c r="AO38" s="267"/>
      <c r="AP38" s="241"/>
      <c r="AQ38" s="241"/>
      <c r="AR38" s="241"/>
      <c r="AS38" s="268"/>
      <c r="AT38" s="256"/>
      <c r="AU38" s="242"/>
      <c r="AV38" s="240"/>
      <c r="AW38" s="240"/>
      <c r="AX38" s="244"/>
      <c r="AY38" s="241"/>
      <c r="AZ38" s="241"/>
      <c r="BA38" s="186"/>
      <c r="BB38" s="241"/>
      <c r="BC38" s="241"/>
      <c r="BD38" s="240"/>
      <c r="BE38" s="241"/>
    </row>
    <row r="39" spans="1:57" ht="15.75" hidden="1" customHeight="1" x14ac:dyDescent="0.25">
      <c r="B39" s="204"/>
      <c r="C39" s="71"/>
      <c r="D39" s="71" t="s">
        <v>209</v>
      </c>
      <c r="E39" s="71" t="s">
        <v>210</v>
      </c>
      <c r="F39" s="246">
        <f t="shared" si="2"/>
        <v>0</v>
      </c>
      <c r="G39" s="476"/>
      <c r="H39" s="477"/>
      <c r="I39" s="478"/>
      <c r="J39" s="459"/>
      <c r="K39" s="459"/>
      <c r="L39" s="459"/>
      <c r="M39" s="459"/>
      <c r="N39" s="476"/>
      <c r="O39" s="477"/>
      <c r="P39" s="477"/>
      <c r="Q39" s="477"/>
      <c r="R39" s="477"/>
      <c r="S39" s="494"/>
      <c r="T39" s="477"/>
      <c r="U39" s="478"/>
      <c r="V39" s="459"/>
      <c r="W39" s="494"/>
      <c r="X39" s="459"/>
      <c r="Y39" s="476"/>
      <c r="Z39" s="478"/>
      <c r="AA39" s="459"/>
      <c r="AB39" s="546"/>
      <c r="AC39" s="151"/>
      <c r="AD39" s="151"/>
      <c r="AE39" s="151"/>
      <c r="AF39" s="151"/>
      <c r="AG39" s="158"/>
      <c r="AH39" s="150"/>
      <c r="AI39" s="150"/>
      <c r="AJ39" s="152"/>
      <c r="AK39" s="241"/>
      <c r="AL39" s="244"/>
      <c r="AM39" s="241"/>
      <c r="AN39" s="241"/>
      <c r="AO39" s="267"/>
      <c r="AP39" s="241"/>
      <c r="AQ39" s="241"/>
      <c r="AR39" s="241"/>
      <c r="AS39" s="256"/>
      <c r="AT39" s="256"/>
      <c r="AU39" s="242"/>
      <c r="AV39" s="240"/>
      <c r="AW39" s="240"/>
      <c r="AX39" s="244"/>
      <c r="AY39" s="241"/>
      <c r="AZ39" s="241"/>
      <c r="BA39" s="241"/>
      <c r="BB39" s="241"/>
      <c r="BC39" s="241"/>
      <c r="BD39" s="240"/>
      <c r="BE39" s="241"/>
    </row>
    <row r="40" spans="1:57" ht="15.75" hidden="1" customHeight="1" x14ac:dyDescent="0.25">
      <c r="B40" s="204"/>
      <c r="C40" s="71"/>
      <c r="D40" s="71" t="s">
        <v>175</v>
      </c>
      <c r="E40" s="71" t="s">
        <v>211</v>
      </c>
      <c r="F40" s="246">
        <f t="shared" si="2"/>
        <v>0</v>
      </c>
      <c r="G40" s="476"/>
      <c r="H40" s="477"/>
      <c r="I40" s="478"/>
      <c r="J40" s="459"/>
      <c r="K40" s="459"/>
      <c r="L40" s="459"/>
      <c r="M40" s="459"/>
      <c r="N40" s="476"/>
      <c r="O40" s="477"/>
      <c r="P40" s="477"/>
      <c r="Q40" s="477"/>
      <c r="R40" s="477"/>
      <c r="S40" s="494"/>
      <c r="T40" s="477"/>
      <c r="U40" s="478"/>
      <c r="V40" s="459"/>
      <c r="W40" s="494"/>
      <c r="X40" s="459"/>
      <c r="Y40" s="476"/>
      <c r="Z40" s="478"/>
      <c r="AA40" s="459"/>
      <c r="AB40" s="546"/>
      <c r="AC40" s="151"/>
      <c r="AD40" s="151"/>
      <c r="AE40" s="151"/>
      <c r="AF40" s="151"/>
      <c r="AG40" s="158"/>
      <c r="AH40" s="150"/>
      <c r="AI40" s="150"/>
      <c r="AJ40" s="152"/>
      <c r="AK40" s="241"/>
      <c r="AL40" s="244"/>
      <c r="AM40" s="241"/>
      <c r="AN40" s="241"/>
      <c r="AO40" s="267"/>
      <c r="AP40" s="241"/>
      <c r="AQ40" s="241"/>
      <c r="AR40" s="241"/>
      <c r="AS40" s="256"/>
      <c r="AT40" s="256"/>
      <c r="AU40" s="242"/>
      <c r="AV40" s="240"/>
      <c r="AW40" s="240"/>
      <c r="AX40" s="244"/>
      <c r="AY40" s="241"/>
      <c r="AZ40" s="241"/>
      <c r="BA40" s="241"/>
      <c r="BB40" s="241"/>
      <c r="BC40" s="241"/>
      <c r="BD40" s="240"/>
      <c r="BE40" s="241"/>
    </row>
    <row r="41" spans="1:57" ht="15.75" hidden="1" customHeight="1" x14ac:dyDescent="0.25">
      <c r="A41" s="60"/>
      <c r="B41" s="204"/>
      <c r="C41" s="71"/>
      <c r="D41" s="71" t="s">
        <v>212</v>
      </c>
      <c r="E41" s="71" t="s">
        <v>213</v>
      </c>
      <c r="F41" s="246">
        <f t="shared" si="2"/>
        <v>0</v>
      </c>
      <c r="G41" s="476"/>
      <c r="H41" s="477"/>
      <c r="I41" s="478"/>
      <c r="J41" s="459"/>
      <c r="K41" s="459"/>
      <c r="L41" s="459"/>
      <c r="M41" s="459"/>
      <c r="N41" s="476"/>
      <c r="O41" s="477"/>
      <c r="P41" s="477"/>
      <c r="Q41" s="477"/>
      <c r="R41" s="477"/>
      <c r="S41" s="494"/>
      <c r="T41" s="477"/>
      <c r="U41" s="478"/>
      <c r="V41" s="459"/>
      <c r="W41" s="494"/>
      <c r="X41" s="459"/>
      <c r="Y41" s="476"/>
      <c r="Z41" s="478"/>
      <c r="AA41" s="459"/>
      <c r="AB41" s="546"/>
      <c r="AC41" s="151"/>
      <c r="AD41" s="151"/>
      <c r="AE41" s="151"/>
      <c r="AF41" s="151"/>
      <c r="AG41" s="158"/>
      <c r="AH41" s="150"/>
      <c r="AI41" s="150"/>
      <c r="AJ41" s="152"/>
      <c r="AK41" s="230"/>
      <c r="AL41" s="244"/>
      <c r="AM41" s="241"/>
      <c r="AN41" s="241"/>
      <c r="AO41" s="267"/>
      <c r="AP41" s="241"/>
      <c r="AQ41" s="241"/>
      <c r="AR41" s="241"/>
      <c r="AS41" s="256"/>
      <c r="AT41" s="256"/>
      <c r="AU41" s="242"/>
      <c r="AV41" s="240"/>
      <c r="AW41" s="240"/>
      <c r="AX41" s="244"/>
      <c r="AY41" s="241"/>
      <c r="AZ41" s="241"/>
      <c r="BA41" s="241"/>
      <c r="BB41" s="241"/>
      <c r="BC41" s="241"/>
      <c r="BD41" s="240"/>
      <c r="BE41" s="241"/>
    </row>
    <row r="42" spans="1:57" ht="15.75" hidden="1" customHeight="1" x14ac:dyDescent="0.25">
      <c r="B42" s="204"/>
      <c r="C42" s="71"/>
      <c r="D42" s="71" t="s">
        <v>214</v>
      </c>
      <c r="E42" s="71" t="s">
        <v>215</v>
      </c>
      <c r="F42" s="246">
        <f t="shared" si="2"/>
        <v>0</v>
      </c>
      <c r="G42" s="476"/>
      <c r="H42" s="477"/>
      <c r="I42" s="478"/>
      <c r="J42" s="459"/>
      <c r="K42" s="459"/>
      <c r="L42" s="459"/>
      <c r="M42" s="459"/>
      <c r="N42" s="476"/>
      <c r="O42" s="477"/>
      <c r="P42" s="477"/>
      <c r="Q42" s="477"/>
      <c r="R42" s="477"/>
      <c r="S42" s="494"/>
      <c r="T42" s="477"/>
      <c r="U42" s="478"/>
      <c r="V42" s="459"/>
      <c r="W42" s="494"/>
      <c r="X42" s="459"/>
      <c r="Y42" s="476"/>
      <c r="Z42" s="478"/>
      <c r="AA42" s="459"/>
      <c r="AB42" s="546"/>
      <c r="AC42" s="151"/>
      <c r="AD42" s="151"/>
      <c r="AE42" s="151"/>
      <c r="AF42" s="151"/>
      <c r="AG42" s="158"/>
      <c r="AH42" s="150"/>
      <c r="AI42" s="150"/>
      <c r="AJ42" s="152"/>
      <c r="AK42" s="241"/>
      <c r="AL42" s="244"/>
      <c r="AM42" s="241"/>
      <c r="AN42" s="241"/>
      <c r="AO42" s="267"/>
      <c r="AP42" s="241"/>
      <c r="AQ42" s="241"/>
      <c r="AR42" s="241"/>
      <c r="AS42" s="256"/>
      <c r="AT42" s="256"/>
      <c r="AU42" s="242"/>
      <c r="AV42" s="240"/>
      <c r="AW42" s="240"/>
      <c r="AX42" s="244"/>
      <c r="AY42" s="241"/>
      <c r="AZ42" s="241"/>
      <c r="BA42" s="241"/>
      <c r="BB42" s="241"/>
      <c r="BC42" s="241"/>
      <c r="BD42" s="240"/>
      <c r="BE42" s="241"/>
    </row>
    <row r="43" spans="1:57" ht="15.75" hidden="1" customHeight="1" x14ac:dyDescent="0.25">
      <c r="A43" s="60"/>
      <c r="B43" s="204"/>
      <c r="C43" s="71"/>
      <c r="D43" s="71" t="s">
        <v>140</v>
      </c>
      <c r="E43" s="71" t="s">
        <v>216</v>
      </c>
      <c r="F43" s="246">
        <f t="shared" si="2"/>
        <v>0</v>
      </c>
      <c r="G43" s="476"/>
      <c r="H43" s="477"/>
      <c r="I43" s="478"/>
      <c r="J43" s="459"/>
      <c r="K43" s="459"/>
      <c r="L43" s="459"/>
      <c r="M43" s="459"/>
      <c r="N43" s="476"/>
      <c r="O43" s="477"/>
      <c r="P43" s="477"/>
      <c r="Q43" s="477"/>
      <c r="R43" s="477"/>
      <c r="S43" s="494"/>
      <c r="T43" s="477"/>
      <c r="U43" s="478"/>
      <c r="V43" s="459"/>
      <c r="W43" s="494"/>
      <c r="X43" s="459"/>
      <c r="Y43" s="476"/>
      <c r="Z43" s="478"/>
      <c r="AA43" s="459"/>
      <c r="AB43" s="546"/>
      <c r="AC43" s="151"/>
      <c r="AD43" s="151"/>
      <c r="AE43" s="151"/>
      <c r="AF43" s="151"/>
      <c r="AG43" s="158"/>
      <c r="AH43" s="150"/>
      <c r="AI43" s="150"/>
      <c r="AJ43" s="152"/>
      <c r="AK43" s="230"/>
      <c r="AL43" s="244"/>
      <c r="AM43" s="241"/>
      <c r="AN43" s="241"/>
      <c r="AO43" s="267"/>
      <c r="AP43" s="241"/>
      <c r="AQ43" s="241"/>
      <c r="AR43" s="241"/>
      <c r="AS43" s="242"/>
      <c r="AT43" s="256"/>
      <c r="AU43" s="242"/>
      <c r="AV43" s="240"/>
      <c r="AW43" s="240"/>
      <c r="AX43" s="244"/>
      <c r="AY43" s="241"/>
      <c r="AZ43" s="241"/>
      <c r="BA43" s="241"/>
      <c r="BB43" s="241"/>
      <c r="BC43" s="241"/>
      <c r="BD43" s="240"/>
      <c r="BE43" s="241"/>
    </row>
    <row r="44" spans="1:57" ht="15.75" hidden="1" customHeight="1" x14ac:dyDescent="0.25">
      <c r="A44" s="60"/>
      <c r="B44" s="204"/>
      <c r="C44" s="71"/>
      <c r="D44" s="71" t="s">
        <v>141</v>
      </c>
      <c r="E44" s="71" t="s">
        <v>217</v>
      </c>
      <c r="F44" s="246">
        <f t="shared" si="2"/>
        <v>0</v>
      </c>
      <c r="G44" s="476"/>
      <c r="H44" s="477"/>
      <c r="I44" s="478"/>
      <c r="J44" s="459"/>
      <c r="K44" s="459"/>
      <c r="L44" s="459"/>
      <c r="M44" s="459"/>
      <c r="N44" s="476"/>
      <c r="O44" s="477"/>
      <c r="P44" s="477"/>
      <c r="Q44" s="477"/>
      <c r="R44" s="477"/>
      <c r="S44" s="494"/>
      <c r="T44" s="477"/>
      <c r="U44" s="478"/>
      <c r="V44" s="459"/>
      <c r="W44" s="494"/>
      <c r="X44" s="459"/>
      <c r="Y44" s="476"/>
      <c r="Z44" s="478"/>
      <c r="AA44" s="459"/>
      <c r="AB44" s="546"/>
      <c r="AC44" s="151"/>
      <c r="AD44" s="151"/>
      <c r="AE44" s="151"/>
      <c r="AF44" s="151"/>
      <c r="AG44" s="158"/>
      <c r="AH44" s="150"/>
      <c r="AI44" s="150"/>
      <c r="AJ44" s="152"/>
      <c r="AK44" s="230"/>
      <c r="AL44" s="244"/>
      <c r="AM44" s="241"/>
      <c r="AN44" s="241"/>
      <c r="AO44" s="267"/>
      <c r="AP44" s="241"/>
      <c r="AQ44" s="241"/>
      <c r="AR44" s="241"/>
      <c r="AS44" s="242"/>
      <c r="AT44" s="256"/>
      <c r="AU44" s="242"/>
      <c r="AV44" s="240"/>
      <c r="AW44" s="240"/>
      <c r="AX44" s="244"/>
      <c r="AY44" s="241"/>
      <c r="AZ44" s="241"/>
      <c r="BA44" s="241"/>
      <c r="BB44" s="241"/>
      <c r="BC44" s="241"/>
      <c r="BD44" s="240"/>
      <c r="BE44" s="241"/>
    </row>
    <row r="45" spans="1:57" ht="15.75" hidden="1" customHeight="1" x14ac:dyDescent="0.25">
      <c r="A45" s="60"/>
      <c r="B45" s="204"/>
      <c r="C45" s="71"/>
      <c r="D45" s="71" t="s">
        <v>142</v>
      </c>
      <c r="E45" s="71" t="s">
        <v>218</v>
      </c>
      <c r="F45" s="246">
        <f t="shared" si="2"/>
        <v>0</v>
      </c>
      <c r="G45" s="476"/>
      <c r="H45" s="477"/>
      <c r="I45" s="478"/>
      <c r="J45" s="459"/>
      <c r="K45" s="459"/>
      <c r="L45" s="459"/>
      <c r="M45" s="459"/>
      <c r="N45" s="476"/>
      <c r="O45" s="477"/>
      <c r="P45" s="477"/>
      <c r="Q45" s="477"/>
      <c r="R45" s="477"/>
      <c r="S45" s="494"/>
      <c r="T45" s="477"/>
      <c r="U45" s="478"/>
      <c r="V45" s="459"/>
      <c r="W45" s="494"/>
      <c r="X45" s="459"/>
      <c r="Y45" s="476"/>
      <c r="Z45" s="478"/>
      <c r="AA45" s="459"/>
      <c r="AB45" s="546"/>
      <c r="AC45" s="151"/>
      <c r="AD45" s="151"/>
      <c r="AE45" s="151"/>
      <c r="AF45" s="151"/>
      <c r="AG45" s="158"/>
      <c r="AH45" s="150"/>
      <c r="AI45" s="150"/>
      <c r="AJ45" s="152"/>
      <c r="AK45" s="230"/>
      <c r="AL45" s="244"/>
      <c r="AM45" s="241"/>
      <c r="AN45" s="241"/>
      <c r="AO45" s="267"/>
      <c r="AP45" s="241"/>
      <c r="AQ45" s="241"/>
      <c r="AR45" s="241"/>
      <c r="AS45" s="242"/>
      <c r="AT45" s="256"/>
      <c r="AU45" s="242"/>
      <c r="AV45" s="240"/>
      <c r="AW45" s="240"/>
      <c r="AX45" s="244"/>
      <c r="AY45" s="241"/>
      <c r="AZ45" s="241"/>
      <c r="BA45" s="241"/>
      <c r="BB45" s="241"/>
      <c r="BC45" s="241"/>
      <c r="BD45" s="240"/>
      <c r="BE45" s="241"/>
    </row>
    <row r="46" spans="1:57" ht="15.75" hidden="1" customHeight="1" x14ac:dyDescent="0.25">
      <c r="B46" s="204"/>
      <c r="C46" s="71"/>
      <c r="D46" s="71" t="s">
        <v>94</v>
      </c>
      <c r="E46" s="71" t="s">
        <v>219</v>
      </c>
      <c r="F46" s="246">
        <f t="shared" si="2"/>
        <v>0</v>
      </c>
      <c r="G46" s="476"/>
      <c r="H46" s="477"/>
      <c r="I46" s="478"/>
      <c r="J46" s="459"/>
      <c r="K46" s="459"/>
      <c r="L46" s="459"/>
      <c r="M46" s="459"/>
      <c r="N46" s="476"/>
      <c r="O46" s="477"/>
      <c r="P46" s="477"/>
      <c r="Q46" s="477"/>
      <c r="R46" s="477"/>
      <c r="S46" s="494"/>
      <c r="T46" s="477"/>
      <c r="U46" s="478"/>
      <c r="V46" s="459"/>
      <c r="W46" s="494"/>
      <c r="X46" s="459"/>
      <c r="Y46" s="476"/>
      <c r="Z46" s="478"/>
      <c r="AA46" s="459"/>
      <c r="AB46" s="546"/>
      <c r="AC46" s="151"/>
      <c r="AD46" s="151"/>
      <c r="AE46" s="151"/>
      <c r="AF46" s="151"/>
      <c r="AG46" s="158"/>
      <c r="AH46" s="150"/>
      <c r="AI46" s="150"/>
      <c r="AJ46" s="152"/>
      <c r="AK46" s="241"/>
      <c r="AL46" s="244"/>
      <c r="AM46" s="241"/>
      <c r="AN46" s="241"/>
      <c r="AO46" s="267"/>
      <c r="AP46" s="241"/>
      <c r="AQ46" s="241"/>
      <c r="AR46" s="241"/>
      <c r="AS46" s="242"/>
      <c r="AT46" s="256"/>
      <c r="AU46" s="242"/>
      <c r="AV46" s="240"/>
      <c r="AW46" s="240"/>
      <c r="AX46" s="244"/>
      <c r="AY46" s="241"/>
      <c r="AZ46" s="241"/>
      <c r="BA46" s="241"/>
      <c r="BB46" s="241"/>
      <c r="BC46" s="241"/>
      <c r="BD46" s="240"/>
      <c r="BE46" s="241"/>
    </row>
    <row r="47" spans="1:57" ht="15.75" hidden="1" customHeight="1" x14ac:dyDescent="0.25">
      <c r="B47" s="204"/>
      <c r="C47" s="71"/>
      <c r="D47" s="71" t="s">
        <v>177</v>
      </c>
      <c r="E47" s="71" t="s">
        <v>220</v>
      </c>
      <c r="F47" s="246">
        <f t="shared" si="2"/>
        <v>0</v>
      </c>
      <c r="G47" s="476"/>
      <c r="H47" s="477"/>
      <c r="I47" s="478"/>
      <c r="J47" s="459"/>
      <c r="K47" s="459"/>
      <c r="L47" s="459"/>
      <c r="M47" s="459"/>
      <c r="N47" s="476"/>
      <c r="O47" s="477"/>
      <c r="P47" s="477"/>
      <c r="Q47" s="477"/>
      <c r="R47" s="477"/>
      <c r="S47" s="494"/>
      <c r="T47" s="477"/>
      <c r="U47" s="478"/>
      <c r="V47" s="459"/>
      <c r="W47" s="494"/>
      <c r="X47" s="459"/>
      <c r="Y47" s="476"/>
      <c r="Z47" s="478"/>
      <c r="AA47" s="459"/>
      <c r="AB47" s="546"/>
      <c r="AC47" s="151"/>
      <c r="AD47" s="151"/>
      <c r="AE47" s="151"/>
      <c r="AF47" s="151"/>
      <c r="AG47" s="158"/>
      <c r="AH47" s="150"/>
      <c r="AI47" s="150"/>
      <c r="AJ47" s="152"/>
      <c r="AK47" s="241"/>
      <c r="AL47" s="244"/>
      <c r="AM47" s="241"/>
      <c r="AN47" s="241"/>
      <c r="AO47" s="267"/>
      <c r="AP47" s="241"/>
      <c r="AQ47" s="241"/>
      <c r="AR47" s="241"/>
      <c r="AS47" s="242"/>
      <c r="AT47" s="256"/>
      <c r="AU47" s="242"/>
      <c r="AV47" s="240"/>
      <c r="AW47" s="240"/>
      <c r="AX47" s="244"/>
      <c r="AY47" s="241"/>
      <c r="AZ47" s="241"/>
      <c r="BA47" s="241"/>
      <c r="BB47" s="241"/>
      <c r="BC47" s="241"/>
      <c r="BD47" s="240"/>
      <c r="BE47" s="241"/>
    </row>
    <row r="48" spans="1:57" ht="15.75" hidden="1" customHeight="1" x14ac:dyDescent="0.25">
      <c r="B48" s="204"/>
      <c r="C48" s="71"/>
      <c r="D48" s="71" t="s">
        <v>221</v>
      </c>
      <c r="E48" s="71" t="s">
        <v>222</v>
      </c>
      <c r="F48" s="246">
        <f t="shared" si="2"/>
        <v>0</v>
      </c>
      <c r="G48" s="476"/>
      <c r="H48" s="477"/>
      <c r="I48" s="478"/>
      <c r="J48" s="459"/>
      <c r="K48" s="459"/>
      <c r="L48" s="459"/>
      <c r="M48" s="459"/>
      <c r="N48" s="476"/>
      <c r="O48" s="477"/>
      <c r="P48" s="477"/>
      <c r="Q48" s="477"/>
      <c r="R48" s="477"/>
      <c r="S48" s="494"/>
      <c r="T48" s="477"/>
      <c r="U48" s="478"/>
      <c r="V48" s="459"/>
      <c r="W48" s="494"/>
      <c r="X48" s="459"/>
      <c r="Y48" s="476"/>
      <c r="Z48" s="478"/>
      <c r="AA48" s="459"/>
      <c r="AB48" s="546"/>
      <c r="AC48" s="151"/>
      <c r="AD48" s="151"/>
      <c r="AE48" s="151"/>
      <c r="AF48" s="151"/>
      <c r="AG48" s="158"/>
      <c r="AH48" s="150"/>
      <c r="AI48" s="150"/>
      <c r="AJ48" s="152"/>
      <c r="AK48" s="241"/>
      <c r="AL48" s="244"/>
      <c r="AM48" s="241"/>
      <c r="AN48" s="241"/>
      <c r="AO48" s="268"/>
      <c r="AP48" s="241"/>
      <c r="AQ48" s="241"/>
      <c r="AR48" s="241"/>
      <c r="AS48" s="268"/>
      <c r="AT48" s="256"/>
      <c r="AU48" s="242"/>
      <c r="AV48" s="240"/>
      <c r="AW48" s="240"/>
      <c r="AX48" s="244"/>
      <c r="AY48" s="241"/>
      <c r="AZ48" s="241"/>
      <c r="BA48" s="241"/>
      <c r="BB48" s="241"/>
      <c r="BC48" s="241"/>
      <c r="BD48" s="240"/>
      <c r="BE48" s="241"/>
    </row>
    <row r="49" spans="1:57" ht="18" hidden="1" customHeight="1" x14ac:dyDescent="0.25">
      <c r="B49" s="204"/>
      <c r="C49" s="71"/>
      <c r="D49" s="71" t="s">
        <v>265</v>
      </c>
      <c r="E49" s="71" t="s">
        <v>224</v>
      </c>
      <c r="F49" s="246">
        <f t="shared" si="2"/>
        <v>0</v>
      </c>
      <c r="G49" s="476"/>
      <c r="H49" s="477"/>
      <c r="I49" s="478"/>
      <c r="J49" s="459"/>
      <c r="K49" s="459"/>
      <c r="L49" s="459"/>
      <c r="M49" s="459"/>
      <c r="N49" s="476"/>
      <c r="O49" s="477"/>
      <c r="P49" s="477"/>
      <c r="Q49" s="477"/>
      <c r="R49" s="477"/>
      <c r="S49" s="494"/>
      <c r="T49" s="477"/>
      <c r="U49" s="478"/>
      <c r="V49" s="459"/>
      <c r="W49" s="494"/>
      <c r="X49" s="459"/>
      <c r="Y49" s="476"/>
      <c r="Z49" s="478"/>
      <c r="AA49" s="459"/>
      <c r="AB49" s="546"/>
      <c r="AC49" s="151"/>
      <c r="AD49" s="151"/>
      <c r="AE49" s="151"/>
      <c r="AF49" s="151"/>
      <c r="AG49" s="158"/>
      <c r="AH49" s="150"/>
      <c r="AI49" s="150"/>
      <c r="AJ49" s="152"/>
      <c r="AK49" s="241"/>
      <c r="AL49" s="244"/>
      <c r="AM49" s="241"/>
      <c r="AN49" s="241"/>
      <c r="AO49" s="268"/>
      <c r="AP49" s="241"/>
      <c r="AQ49" s="241"/>
      <c r="AR49" s="241"/>
      <c r="AS49" s="242"/>
      <c r="AT49" s="256"/>
      <c r="AU49" s="242"/>
      <c r="AV49" s="240"/>
      <c r="AW49" s="240"/>
      <c r="AX49" s="244"/>
      <c r="AY49" s="241"/>
      <c r="AZ49" s="241"/>
      <c r="BA49" s="241"/>
      <c r="BB49" s="241"/>
      <c r="BC49" s="241"/>
      <c r="BD49" s="240"/>
      <c r="BE49" s="241"/>
    </row>
    <row r="50" spans="1:57" ht="18" hidden="1" customHeight="1" x14ac:dyDescent="0.25">
      <c r="A50" s="60"/>
      <c r="B50" s="204"/>
      <c r="C50" s="71"/>
      <c r="D50" s="71" t="s">
        <v>143</v>
      </c>
      <c r="E50" s="71" t="s">
        <v>266</v>
      </c>
      <c r="F50" s="246">
        <f t="shared" si="2"/>
        <v>0</v>
      </c>
      <c r="G50" s="476"/>
      <c r="H50" s="477"/>
      <c r="I50" s="478"/>
      <c r="J50" s="459"/>
      <c r="K50" s="459"/>
      <c r="L50" s="459"/>
      <c r="M50" s="459"/>
      <c r="N50" s="476"/>
      <c r="O50" s="477"/>
      <c r="P50" s="477"/>
      <c r="Q50" s="477"/>
      <c r="R50" s="477"/>
      <c r="S50" s="494"/>
      <c r="T50" s="477"/>
      <c r="U50" s="478"/>
      <c r="V50" s="459"/>
      <c r="W50" s="494"/>
      <c r="X50" s="459"/>
      <c r="Y50" s="476"/>
      <c r="Z50" s="478"/>
      <c r="AA50" s="459"/>
      <c r="AB50" s="546"/>
      <c r="AC50" s="151"/>
      <c r="AD50" s="151"/>
      <c r="AE50" s="151"/>
      <c r="AF50" s="151"/>
      <c r="AG50" s="158"/>
      <c r="AH50" s="150"/>
      <c r="AI50" s="150"/>
      <c r="AJ50" s="152"/>
      <c r="AK50" s="230"/>
      <c r="AL50" s="244"/>
      <c r="AM50" s="241"/>
      <c r="AN50" s="241"/>
      <c r="AO50" s="268"/>
      <c r="AP50" s="241"/>
      <c r="AQ50" s="241"/>
      <c r="AR50" s="241"/>
      <c r="AS50" s="242"/>
      <c r="AT50" s="256"/>
      <c r="AU50" s="242"/>
      <c r="AV50" s="240"/>
      <c r="AW50" s="240"/>
      <c r="AX50" s="244"/>
      <c r="AY50" s="241"/>
      <c r="AZ50" s="241"/>
      <c r="BA50" s="186"/>
      <c r="BB50" s="241"/>
      <c r="BC50" s="241"/>
      <c r="BD50" s="240"/>
      <c r="BE50" s="241"/>
    </row>
    <row r="51" spans="1:57" ht="18" hidden="1" customHeight="1" x14ac:dyDescent="0.25">
      <c r="A51" s="60"/>
      <c r="B51" s="204"/>
      <c r="C51" s="71"/>
      <c r="D51" s="71" t="s">
        <v>226</v>
      </c>
      <c r="E51" s="71" t="s">
        <v>227</v>
      </c>
      <c r="F51" s="246">
        <f t="shared" si="2"/>
        <v>0</v>
      </c>
      <c r="G51" s="476"/>
      <c r="H51" s="477"/>
      <c r="I51" s="478"/>
      <c r="J51" s="459"/>
      <c r="K51" s="459"/>
      <c r="L51" s="459"/>
      <c r="M51" s="459"/>
      <c r="N51" s="476"/>
      <c r="O51" s="477"/>
      <c r="P51" s="477"/>
      <c r="Q51" s="477"/>
      <c r="R51" s="477"/>
      <c r="S51" s="477"/>
      <c r="T51" s="477"/>
      <c r="U51" s="478"/>
      <c r="V51" s="459"/>
      <c r="W51" s="494"/>
      <c r="X51" s="459"/>
      <c r="Y51" s="476"/>
      <c r="Z51" s="478"/>
      <c r="AA51" s="459"/>
      <c r="AB51" s="546"/>
      <c r="AC51" s="151"/>
      <c r="AD51" s="151"/>
      <c r="AE51" s="151"/>
      <c r="AF51" s="151"/>
      <c r="AG51" s="158"/>
      <c r="AH51" s="150"/>
      <c r="AI51" s="150"/>
      <c r="AJ51" s="152"/>
      <c r="AK51" s="230"/>
      <c r="AL51" s="240"/>
      <c r="AM51" s="241"/>
      <c r="AN51" s="186"/>
      <c r="AO51" s="269"/>
      <c r="AP51" s="241"/>
      <c r="AQ51" s="241"/>
      <c r="AR51" s="241"/>
      <c r="AS51" s="242"/>
      <c r="AT51" s="256"/>
      <c r="AU51" s="242"/>
      <c r="AV51" s="240"/>
      <c r="AW51" s="240"/>
      <c r="AX51" s="240"/>
      <c r="AY51" s="241"/>
      <c r="AZ51" s="241"/>
      <c r="BA51" s="241"/>
      <c r="BB51" s="241"/>
      <c r="BC51" s="241"/>
      <c r="BD51" s="240"/>
      <c r="BE51" s="241"/>
    </row>
    <row r="52" spans="1:57" ht="15.75" hidden="1" customHeight="1" x14ac:dyDescent="0.25">
      <c r="A52" s="60"/>
      <c r="B52" s="204"/>
      <c r="C52" s="71"/>
      <c r="D52" s="72" t="s">
        <v>228</v>
      </c>
      <c r="E52" s="72" t="s">
        <v>229</v>
      </c>
      <c r="F52" s="246">
        <f t="shared" si="2"/>
        <v>0</v>
      </c>
      <c r="G52" s="476"/>
      <c r="H52" s="477"/>
      <c r="I52" s="478"/>
      <c r="J52" s="459"/>
      <c r="K52" s="459"/>
      <c r="L52" s="459"/>
      <c r="M52" s="459"/>
      <c r="N52" s="476"/>
      <c r="O52" s="477"/>
      <c r="P52" s="477"/>
      <c r="Q52" s="477"/>
      <c r="R52" s="477"/>
      <c r="S52" s="494"/>
      <c r="T52" s="477"/>
      <c r="U52" s="478"/>
      <c r="V52" s="459"/>
      <c r="W52" s="494"/>
      <c r="X52" s="459"/>
      <c r="Y52" s="476"/>
      <c r="Z52" s="478"/>
      <c r="AA52" s="459"/>
      <c r="AB52" s="546"/>
      <c r="AC52" s="151"/>
      <c r="AD52" s="151"/>
      <c r="AE52" s="151"/>
      <c r="AF52" s="151"/>
      <c r="AG52" s="158"/>
      <c r="AH52" s="150"/>
      <c r="AI52" s="150"/>
      <c r="AJ52" s="152"/>
      <c r="AK52" s="241"/>
      <c r="AL52" s="240"/>
      <c r="AM52" s="241"/>
      <c r="AN52" s="186"/>
      <c r="AO52" s="269"/>
      <c r="AP52" s="241"/>
      <c r="AQ52" s="241"/>
      <c r="AR52" s="241"/>
      <c r="AS52" s="242"/>
      <c r="AT52" s="256"/>
      <c r="AU52" s="242"/>
      <c r="AV52" s="240"/>
      <c r="AW52" s="240"/>
      <c r="AX52" s="188"/>
      <c r="AY52" s="241"/>
      <c r="AZ52" s="241"/>
      <c r="BA52" s="241"/>
      <c r="BB52" s="241"/>
      <c r="BC52" s="241"/>
      <c r="BD52" s="240"/>
      <c r="BE52" s="241"/>
    </row>
    <row r="53" spans="1:57" ht="15.75" hidden="1" customHeight="1" x14ac:dyDescent="0.25">
      <c r="A53" s="60"/>
      <c r="B53" s="116" t="s">
        <v>156</v>
      </c>
      <c r="C53" s="59"/>
      <c r="D53" s="171"/>
      <c r="E53" s="171" t="s">
        <v>273</v>
      </c>
      <c r="F53" s="246">
        <f>+F54</f>
        <v>0</v>
      </c>
      <c r="G53" s="476"/>
      <c r="H53" s="477"/>
      <c r="I53" s="478"/>
      <c r="J53" s="485"/>
      <c r="K53" s="459"/>
      <c r="L53" s="459"/>
      <c r="M53" s="459"/>
      <c r="N53" s="476"/>
      <c r="O53" s="477"/>
      <c r="P53" s="477"/>
      <c r="Q53" s="477"/>
      <c r="R53" s="477"/>
      <c r="S53" s="494"/>
      <c r="T53" s="477"/>
      <c r="U53" s="478"/>
      <c r="V53" s="459"/>
      <c r="W53" s="494"/>
      <c r="X53" s="459"/>
      <c r="Y53" s="476"/>
      <c r="Z53" s="478"/>
      <c r="AA53" s="459"/>
      <c r="AB53" s="546"/>
      <c r="AC53" s="151"/>
      <c r="AD53" s="151"/>
      <c r="AE53" s="151"/>
      <c r="AF53" s="151"/>
      <c r="AG53" s="158"/>
      <c r="AH53" s="150"/>
      <c r="AI53" s="150"/>
      <c r="AJ53" s="152"/>
      <c r="AK53" s="241"/>
      <c r="AL53" s="240"/>
      <c r="AM53" s="241"/>
      <c r="AN53" s="186"/>
      <c r="AO53" s="241"/>
      <c r="AP53" s="241"/>
      <c r="AQ53" s="241"/>
      <c r="AR53" s="241"/>
      <c r="AS53" s="242"/>
      <c r="AT53" s="256"/>
      <c r="AU53" s="242"/>
      <c r="AV53" s="240"/>
      <c r="AW53" s="240"/>
      <c r="AX53" s="188"/>
      <c r="AY53" s="241"/>
      <c r="AZ53" s="241"/>
      <c r="BA53" s="241"/>
      <c r="BB53" s="241"/>
      <c r="BC53" s="241"/>
      <c r="BD53" s="244"/>
      <c r="BE53" s="241"/>
    </row>
    <row r="54" spans="1:57" ht="15.75" hidden="1" customHeight="1" x14ac:dyDescent="0.25">
      <c r="A54" s="60"/>
      <c r="B54" s="204"/>
      <c r="C54" s="71" t="s">
        <v>109</v>
      </c>
      <c r="D54" s="72"/>
      <c r="E54" s="72" t="s">
        <v>273</v>
      </c>
      <c r="F54" s="246">
        <f t="shared" si="2"/>
        <v>0</v>
      </c>
      <c r="G54" s="476"/>
      <c r="H54" s="477"/>
      <c r="I54" s="478"/>
      <c r="J54" s="485"/>
      <c r="K54" s="459"/>
      <c r="L54" s="459"/>
      <c r="M54" s="459"/>
      <c r="N54" s="476"/>
      <c r="O54" s="477"/>
      <c r="P54" s="477"/>
      <c r="Q54" s="477"/>
      <c r="R54" s="477"/>
      <c r="S54" s="494"/>
      <c r="T54" s="477"/>
      <c r="U54" s="478"/>
      <c r="V54" s="459"/>
      <c r="W54" s="494"/>
      <c r="X54" s="459"/>
      <c r="Y54" s="476"/>
      <c r="Z54" s="478"/>
      <c r="AA54" s="459"/>
      <c r="AB54" s="546"/>
      <c r="AC54" s="151"/>
      <c r="AD54" s="151"/>
      <c r="AE54" s="151"/>
      <c r="AF54" s="151"/>
      <c r="AG54" s="158"/>
      <c r="AH54" s="150"/>
      <c r="AI54" s="150"/>
      <c r="AJ54" s="152"/>
      <c r="AK54" s="241"/>
      <c r="AL54" s="240"/>
      <c r="AM54" s="241"/>
      <c r="AN54" s="186"/>
      <c r="AO54" s="241"/>
      <c r="AP54" s="241"/>
      <c r="AQ54" s="241"/>
      <c r="AR54" s="241"/>
      <c r="AS54" s="242"/>
      <c r="AT54" s="256"/>
      <c r="AU54" s="242"/>
      <c r="AV54" s="240"/>
      <c r="AW54" s="240"/>
      <c r="AX54" s="188"/>
      <c r="AY54" s="241"/>
      <c r="AZ54" s="241"/>
      <c r="BA54" s="241"/>
      <c r="BB54" s="241"/>
      <c r="BC54" s="241"/>
      <c r="BD54" s="244"/>
      <c r="BE54" s="241"/>
    </row>
    <row r="55" spans="1:57" s="66" customFormat="1" ht="16.5" customHeight="1" x14ac:dyDescent="0.25">
      <c r="B55" s="116" t="s">
        <v>118</v>
      </c>
      <c r="C55" s="59" t="s">
        <v>12</v>
      </c>
      <c r="D55" s="59" t="s">
        <v>13</v>
      </c>
      <c r="E55" s="59" t="s">
        <v>119</v>
      </c>
      <c r="F55" s="226">
        <f>+F56+F80</f>
        <v>-10222027</v>
      </c>
      <c r="G55" s="476">
        <v>-6800000</v>
      </c>
      <c r="H55" s="696">
        <v>-1477000</v>
      </c>
      <c r="I55" s="478">
        <v>-149465</v>
      </c>
      <c r="J55" s="459">
        <v>-9873</v>
      </c>
      <c r="K55" s="536">
        <v>-985692</v>
      </c>
      <c r="L55" s="726">
        <v>-799997</v>
      </c>
      <c r="M55" s="536"/>
      <c r="N55" s="488"/>
      <c r="O55" s="477"/>
      <c r="P55" s="489"/>
      <c r="Q55" s="477"/>
      <c r="R55" s="477"/>
      <c r="S55" s="477"/>
      <c r="T55" s="480"/>
      <c r="U55" s="478"/>
      <c r="V55" s="485"/>
      <c r="W55" s="491"/>
      <c r="X55" s="492"/>
      <c r="Y55" s="491"/>
      <c r="Z55" s="478"/>
      <c r="AA55" s="459"/>
      <c r="AB55" s="547"/>
      <c r="AC55" s="53"/>
      <c r="AD55" s="214"/>
      <c r="AE55" s="214"/>
      <c r="AF55" s="214"/>
      <c r="AG55" s="252"/>
      <c r="AH55" s="256"/>
      <c r="AI55" s="256"/>
      <c r="AJ55" s="249"/>
      <c r="AK55" s="256"/>
      <c r="AL55" s="255"/>
      <c r="AM55" s="256"/>
      <c r="AN55" s="256"/>
      <c r="AO55" s="259"/>
      <c r="AP55" s="260"/>
      <c r="AQ55" s="256"/>
      <c r="AR55" s="256"/>
      <c r="AS55" s="222"/>
      <c r="AT55" s="256"/>
      <c r="AU55" s="134"/>
      <c r="AV55" s="132"/>
      <c r="AW55" s="132"/>
      <c r="AX55" s="132"/>
      <c r="AY55" s="135"/>
      <c r="AZ55" s="135"/>
      <c r="BA55" s="134"/>
      <c r="BB55" s="134"/>
      <c r="BC55" s="129"/>
      <c r="BD55" s="131"/>
      <c r="BE55" s="134"/>
    </row>
    <row r="56" spans="1:57" ht="15.75" customHeight="1" x14ac:dyDescent="0.25">
      <c r="B56" s="204"/>
      <c r="C56" s="71" t="s">
        <v>80</v>
      </c>
      <c r="D56" s="71" t="s">
        <v>13</v>
      </c>
      <c r="E56" s="71" t="s">
        <v>148</v>
      </c>
      <c r="F56" s="246">
        <f>SUM(F57:F79)</f>
        <v>17013352</v>
      </c>
      <c r="G56" s="476"/>
      <c r="H56" s="477"/>
      <c r="I56" s="494"/>
      <c r="J56" s="495"/>
      <c r="K56" s="459"/>
      <c r="L56" s="536"/>
      <c r="M56" s="459">
        <v>17013352</v>
      </c>
      <c r="N56" s="476"/>
      <c r="O56" s="477"/>
      <c r="P56" s="477"/>
      <c r="Q56" s="477"/>
      <c r="R56" s="477"/>
      <c r="S56" s="477"/>
      <c r="T56" s="477"/>
      <c r="U56" s="478"/>
      <c r="V56" s="459"/>
      <c r="W56" s="491"/>
      <c r="X56" s="485"/>
      <c r="Y56" s="490"/>
      <c r="Z56" s="478"/>
      <c r="AA56" s="485"/>
      <c r="AB56" s="546"/>
      <c r="AC56" s="151"/>
      <c r="AD56" s="151"/>
      <c r="AE56" s="151"/>
      <c r="AF56" s="151"/>
      <c r="AG56" s="158"/>
      <c r="AH56" s="150"/>
      <c r="AI56" s="150"/>
      <c r="AJ56" s="152"/>
      <c r="AK56" s="241"/>
      <c r="AL56" s="240"/>
      <c r="AM56" s="241"/>
      <c r="AN56" s="186"/>
      <c r="AO56" s="186"/>
      <c r="AP56" s="241"/>
      <c r="AQ56" s="186"/>
      <c r="AR56" s="186"/>
      <c r="AS56" s="242"/>
      <c r="AT56" s="256"/>
      <c r="AU56" s="242"/>
      <c r="AV56" s="240"/>
      <c r="AW56" s="240"/>
      <c r="AX56" s="240"/>
      <c r="AY56" s="241"/>
      <c r="AZ56" s="241"/>
      <c r="BA56" s="241"/>
      <c r="BB56" s="186"/>
      <c r="BC56" s="241"/>
      <c r="BD56" s="240"/>
      <c r="BE56" s="241"/>
    </row>
    <row r="57" spans="1:57" ht="15.75" hidden="1" customHeight="1" x14ac:dyDescent="0.25">
      <c r="A57" s="60"/>
      <c r="B57" s="204"/>
      <c r="C57" s="71"/>
      <c r="D57" s="71" t="s">
        <v>21</v>
      </c>
      <c r="E57" s="71" t="s">
        <v>230</v>
      </c>
      <c r="F57" s="246">
        <f t="shared" ref="F57:F79" si="3">SUM(G57:BI57)</f>
        <v>0</v>
      </c>
      <c r="G57" s="476"/>
      <c r="H57" s="477"/>
      <c r="I57" s="478"/>
      <c r="J57" s="459"/>
      <c r="K57" s="459"/>
      <c r="L57" s="459"/>
      <c r="M57" s="459"/>
      <c r="N57" s="476"/>
      <c r="O57" s="477"/>
      <c r="P57" s="477"/>
      <c r="Q57" s="477"/>
      <c r="R57" s="477"/>
      <c r="S57" s="477"/>
      <c r="T57" s="477"/>
      <c r="U57" s="478"/>
      <c r="V57" s="459"/>
      <c r="W57" s="494"/>
      <c r="X57" s="485"/>
      <c r="Y57" s="490"/>
      <c r="Z57" s="478"/>
      <c r="AA57" s="485"/>
      <c r="AB57" s="546"/>
      <c r="AC57" s="151"/>
      <c r="AD57" s="151"/>
      <c r="AE57" s="151"/>
      <c r="AF57" s="151"/>
      <c r="AG57" s="158"/>
      <c r="AH57" s="150"/>
      <c r="AI57" s="150"/>
      <c r="AJ57" s="152"/>
      <c r="AK57" s="230"/>
      <c r="AL57" s="240"/>
      <c r="AM57" s="241"/>
      <c r="AN57" s="186"/>
      <c r="AO57" s="186"/>
      <c r="AP57" s="241"/>
      <c r="AQ57" s="241"/>
      <c r="AR57" s="241"/>
      <c r="AS57" s="242"/>
      <c r="AT57" s="256"/>
      <c r="AU57" s="242"/>
      <c r="AV57" s="240"/>
      <c r="AW57" s="240"/>
      <c r="AX57" s="240"/>
      <c r="AY57" s="241"/>
      <c r="AZ57" s="241"/>
      <c r="BA57" s="241"/>
      <c r="BB57" s="241"/>
      <c r="BC57" s="241"/>
      <c r="BD57" s="240"/>
      <c r="BE57" s="241"/>
    </row>
    <row r="58" spans="1:57" ht="15.75" hidden="1" customHeight="1" x14ac:dyDescent="0.25">
      <c r="A58" s="60"/>
      <c r="B58" s="204"/>
      <c r="C58" s="71"/>
      <c r="D58" s="71" t="s">
        <v>161</v>
      </c>
      <c r="E58" s="71" t="s">
        <v>231</v>
      </c>
      <c r="F58" s="246">
        <f t="shared" si="3"/>
        <v>0</v>
      </c>
      <c r="G58" s="476"/>
      <c r="H58" s="477"/>
      <c r="I58" s="478"/>
      <c r="J58" s="459"/>
      <c r="K58" s="459"/>
      <c r="L58" s="459"/>
      <c r="M58" s="459"/>
      <c r="N58" s="476"/>
      <c r="O58" s="494"/>
      <c r="P58" s="496"/>
      <c r="Q58" s="477"/>
      <c r="R58" s="477"/>
      <c r="S58" s="477"/>
      <c r="T58" s="477"/>
      <c r="U58" s="478"/>
      <c r="V58" s="459"/>
      <c r="W58" s="494"/>
      <c r="X58" s="459"/>
      <c r="Y58" s="476"/>
      <c r="Z58" s="478"/>
      <c r="AA58" s="485"/>
      <c r="AB58" s="546"/>
      <c r="AC58" s="151"/>
      <c r="AD58" s="151"/>
      <c r="AE58" s="151"/>
      <c r="AF58" s="151"/>
      <c r="AG58" s="158"/>
      <c r="AH58" s="150"/>
      <c r="AI58" s="150"/>
      <c r="AJ58" s="152"/>
      <c r="AK58" s="230"/>
      <c r="AL58" s="240"/>
      <c r="AM58" s="241"/>
      <c r="AN58" s="186"/>
      <c r="AO58" s="186"/>
      <c r="AP58" s="241"/>
      <c r="AQ58" s="241"/>
      <c r="AR58" s="241"/>
      <c r="AS58" s="242"/>
      <c r="AT58" s="256"/>
      <c r="AU58" s="242"/>
      <c r="AV58" s="240"/>
      <c r="AW58" s="240"/>
      <c r="AX58" s="240"/>
      <c r="AY58" s="241"/>
      <c r="AZ58" s="241"/>
      <c r="BA58" s="241"/>
      <c r="BB58" s="241"/>
      <c r="BC58" s="241"/>
      <c r="BD58" s="240"/>
      <c r="BE58" s="241"/>
    </row>
    <row r="59" spans="1:57" ht="15.75" hidden="1" customHeight="1" x14ac:dyDescent="0.25">
      <c r="A59" s="60"/>
      <c r="B59" s="204"/>
      <c r="C59" s="71"/>
      <c r="D59" s="71" t="s">
        <v>91</v>
      </c>
      <c r="E59" s="71" t="s">
        <v>232</v>
      </c>
      <c r="F59" s="246">
        <f t="shared" si="3"/>
        <v>0</v>
      </c>
      <c r="G59" s="476"/>
      <c r="H59" s="494"/>
      <c r="I59" s="494"/>
      <c r="J59" s="679"/>
      <c r="K59" s="459"/>
      <c r="L59" s="459"/>
      <c r="M59" s="459"/>
      <c r="N59" s="476"/>
      <c r="O59" s="477"/>
      <c r="P59" s="477"/>
      <c r="Q59" s="477"/>
      <c r="R59" s="477"/>
      <c r="S59" s="477"/>
      <c r="T59" s="477"/>
      <c r="U59" s="478"/>
      <c r="V59" s="459"/>
      <c r="W59" s="494"/>
      <c r="X59" s="485"/>
      <c r="Y59" s="476"/>
      <c r="Z59" s="478"/>
      <c r="AA59" s="485"/>
      <c r="AB59" s="546"/>
      <c r="AC59" s="151"/>
      <c r="AD59" s="151"/>
      <c r="AE59" s="151"/>
      <c r="AF59" s="151"/>
      <c r="AG59" s="158"/>
      <c r="AH59" s="150"/>
      <c r="AI59" s="150"/>
      <c r="AJ59" s="152"/>
      <c r="AK59" s="230"/>
      <c r="AL59" s="240"/>
      <c r="AM59" s="241"/>
      <c r="AN59" s="186"/>
      <c r="AO59" s="186"/>
      <c r="AP59" s="241"/>
      <c r="AQ59" s="241"/>
      <c r="AR59" s="241"/>
      <c r="AS59" s="242"/>
      <c r="AT59" s="256"/>
      <c r="AU59" s="242"/>
      <c r="AV59" s="240"/>
      <c r="AW59" s="240"/>
      <c r="AX59" s="240"/>
      <c r="AY59" s="241"/>
      <c r="AZ59" s="241"/>
      <c r="BA59" s="241"/>
      <c r="BB59" s="241"/>
      <c r="BC59" s="241"/>
      <c r="BD59" s="240"/>
      <c r="BE59" s="241"/>
    </row>
    <row r="60" spans="1:57" ht="15.75" hidden="1" customHeight="1" x14ac:dyDescent="0.25">
      <c r="A60" s="60"/>
      <c r="B60" s="204"/>
      <c r="C60" s="71"/>
      <c r="D60" s="71" t="s">
        <v>233</v>
      </c>
      <c r="E60" s="71" t="s">
        <v>234</v>
      </c>
      <c r="F60" s="246">
        <f t="shared" si="3"/>
        <v>0</v>
      </c>
      <c r="G60" s="476"/>
      <c r="H60" s="477"/>
      <c r="I60" s="478"/>
      <c r="J60" s="459"/>
      <c r="K60" s="459"/>
      <c r="L60" s="459"/>
      <c r="M60" s="459"/>
      <c r="N60" s="476"/>
      <c r="O60" s="477"/>
      <c r="P60" s="477"/>
      <c r="Q60" s="477"/>
      <c r="R60" s="477"/>
      <c r="S60" s="477"/>
      <c r="T60" s="477"/>
      <c r="U60" s="478"/>
      <c r="V60" s="459"/>
      <c r="W60" s="494"/>
      <c r="X60" s="485"/>
      <c r="Y60" s="490"/>
      <c r="Z60" s="478"/>
      <c r="AA60" s="485"/>
      <c r="AB60" s="546"/>
      <c r="AC60" s="151"/>
      <c r="AD60" s="151"/>
      <c r="AE60" s="151"/>
      <c r="AF60" s="151"/>
      <c r="AG60" s="158"/>
      <c r="AH60" s="150"/>
      <c r="AI60" s="150"/>
      <c r="AJ60" s="152"/>
      <c r="AK60" s="230"/>
      <c r="AL60" s="240"/>
      <c r="AM60" s="241"/>
      <c r="AN60" s="186"/>
      <c r="AO60" s="186"/>
      <c r="AP60" s="241"/>
      <c r="AQ60" s="186"/>
      <c r="AR60" s="186"/>
      <c r="AS60" s="242"/>
      <c r="AT60" s="256"/>
      <c r="AU60" s="242"/>
      <c r="AV60" s="240"/>
      <c r="AW60" s="240"/>
      <c r="AX60" s="240"/>
      <c r="AY60" s="241"/>
      <c r="AZ60" s="241"/>
      <c r="BA60" s="241"/>
      <c r="BB60" s="241"/>
      <c r="BC60" s="241"/>
      <c r="BD60" s="240"/>
      <c r="BE60" s="241"/>
    </row>
    <row r="61" spans="1:57" ht="15.75" hidden="1" customHeight="1" x14ac:dyDescent="0.25">
      <c r="A61" s="60"/>
      <c r="B61" s="204"/>
      <c r="C61" s="71"/>
      <c r="D61" s="71" t="s">
        <v>163</v>
      </c>
      <c r="E61" s="71" t="s">
        <v>235</v>
      </c>
      <c r="F61" s="246">
        <f t="shared" si="3"/>
        <v>0</v>
      </c>
      <c r="G61" s="476"/>
      <c r="H61" s="477"/>
      <c r="I61" s="478"/>
      <c r="J61" s="459"/>
      <c r="K61" s="459"/>
      <c r="L61" s="459"/>
      <c r="M61" s="459"/>
      <c r="N61" s="476"/>
      <c r="O61" s="477"/>
      <c r="P61" s="477"/>
      <c r="Q61" s="477"/>
      <c r="R61" s="477"/>
      <c r="S61" s="477"/>
      <c r="T61" s="477"/>
      <c r="U61" s="478"/>
      <c r="V61" s="459"/>
      <c r="W61" s="494"/>
      <c r="X61" s="459"/>
      <c r="Y61" s="476"/>
      <c r="Z61" s="478"/>
      <c r="AA61" s="485"/>
      <c r="AB61" s="546"/>
      <c r="AC61" s="151"/>
      <c r="AD61" s="151"/>
      <c r="AE61" s="151"/>
      <c r="AF61" s="151"/>
      <c r="AG61" s="158"/>
      <c r="AH61" s="150"/>
      <c r="AI61" s="150"/>
      <c r="AJ61" s="152"/>
      <c r="AK61" s="230"/>
      <c r="AL61" s="240"/>
      <c r="AM61" s="241"/>
      <c r="AN61" s="186"/>
      <c r="AO61" s="186"/>
      <c r="AP61" s="241"/>
      <c r="AQ61" s="186"/>
      <c r="AR61" s="186"/>
      <c r="AS61" s="242"/>
      <c r="AT61" s="256"/>
      <c r="AU61" s="242"/>
      <c r="AV61" s="240"/>
      <c r="AW61" s="240"/>
      <c r="AX61" s="240"/>
      <c r="AY61" s="241"/>
      <c r="AZ61" s="241"/>
      <c r="BA61" s="241"/>
      <c r="BB61" s="241"/>
      <c r="BC61" s="241"/>
      <c r="BD61" s="240"/>
      <c r="BE61" s="241"/>
    </row>
    <row r="62" spans="1:57" ht="15.75" hidden="1" customHeight="1" x14ac:dyDescent="0.25">
      <c r="A62" s="60"/>
      <c r="B62" s="204"/>
      <c r="C62" s="71"/>
      <c r="D62" s="71" t="s">
        <v>164</v>
      </c>
      <c r="E62" s="72" t="s">
        <v>236</v>
      </c>
      <c r="F62" s="246">
        <f t="shared" si="3"/>
        <v>0</v>
      </c>
      <c r="G62" s="476"/>
      <c r="H62" s="477"/>
      <c r="I62" s="478"/>
      <c r="J62" s="459"/>
      <c r="K62" s="459"/>
      <c r="L62" s="459"/>
      <c r="M62" s="459"/>
      <c r="N62" s="476"/>
      <c r="O62" s="477"/>
      <c r="P62" s="477"/>
      <c r="Q62" s="477"/>
      <c r="R62" s="477"/>
      <c r="S62" s="477"/>
      <c r="T62" s="477"/>
      <c r="U62" s="478"/>
      <c r="V62" s="459"/>
      <c r="W62" s="494"/>
      <c r="X62" s="459"/>
      <c r="Y62" s="476"/>
      <c r="Z62" s="478"/>
      <c r="AA62" s="485"/>
      <c r="AB62" s="546"/>
      <c r="AC62" s="151"/>
      <c r="AD62" s="151"/>
      <c r="AE62" s="151"/>
      <c r="AF62" s="151"/>
      <c r="AG62" s="158"/>
      <c r="AH62" s="150"/>
      <c r="AI62" s="150"/>
      <c r="AJ62" s="152"/>
      <c r="AK62" s="230"/>
      <c r="AL62" s="240"/>
      <c r="AM62" s="241"/>
      <c r="AN62" s="186"/>
      <c r="AO62" s="186"/>
      <c r="AP62" s="241"/>
      <c r="AQ62" s="186"/>
      <c r="AR62" s="186"/>
      <c r="AS62" s="242"/>
      <c r="AT62" s="256"/>
      <c r="AU62" s="242"/>
      <c r="AV62" s="240"/>
      <c r="AW62" s="240"/>
      <c r="AX62" s="240"/>
      <c r="AY62" s="241"/>
      <c r="AZ62" s="241"/>
      <c r="BA62" s="241"/>
      <c r="BB62" s="241"/>
      <c r="BC62" s="241"/>
      <c r="BD62" s="240"/>
      <c r="BE62" s="241"/>
    </row>
    <row r="63" spans="1:57" ht="15.75" hidden="1" customHeight="1" x14ac:dyDescent="0.25">
      <c r="A63" s="60"/>
      <c r="B63" s="204"/>
      <c r="C63" s="71"/>
      <c r="D63" s="71" t="s">
        <v>237</v>
      </c>
      <c r="E63" s="71" t="s">
        <v>238</v>
      </c>
      <c r="F63" s="246">
        <f t="shared" si="3"/>
        <v>0</v>
      </c>
      <c r="G63" s="476"/>
      <c r="H63" s="477"/>
      <c r="I63" s="478"/>
      <c r="J63" s="459"/>
      <c r="K63" s="459"/>
      <c r="L63" s="459"/>
      <c r="M63" s="459"/>
      <c r="N63" s="476"/>
      <c r="O63" s="477"/>
      <c r="P63" s="477"/>
      <c r="Q63" s="477"/>
      <c r="R63" s="477"/>
      <c r="S63" s="477"/>
      <c r="T63" s="477"/>
      <c r="U63" s="478"/>
      <c r="V63" s="459"/>
      <c r="W63" s="494"/>
      <c r="X63" s="459"/>
      <c r="Y63" s="490"/>
      <c r="Z63" s="478"/>
      <c r="AA63" s="485"/>
      <c r="AB63" s="546"/>
      <c r="AC63" s="151"/>
      <c r="AD63" s="151"/>
      <c r="AE63" s="151"/>
      <c r="AF63" s="151"/>
      <c r="AG63" s="158"/>
      <c r="AH63" s="150"/>
      <c r="AI63" s="150"/>
      <c r="AJ63" s="152"/>
      <c r="AK63" s="230"/>
      <c r="AL63" s="240"/>
      <c r="AM63" s="241"/>
      <c r="AN63" s="186"/>
      <c r="AO63" s="186"/>
      <c r="AP63" s="241"/>
      <c r="AQ63" s="186"/>
      <c r="AR63" s="186"/>
      <c r="AS63" s="242"/>
      <c r="AT63" s="256"/>
      <c r="AU63" s="242"/>
      <c r="AV63" s="240"/>
      <c r="AW63" s="240"/>
      <c r="AX63" s="240"/>
      <c r="AY63" s="241"/>
      <c r="AZ63" s="241"/>
      <c r="BA63" s="241"/>
      <c r="BB63" s="241"/>
      <c r="BC63" s="241"/>
      <c r="BD63" s="240"/>
      <c r="BE63" s="241"/>
    </row>
    <row r="64" spans="1:57" ht="15.75" hidden="1" customHeight="1" x14ac:dyDescent="0.25">
      <c r="A64" s="60"/>
      <c r="B64" s="204"/>
      <c r="C64" s="71"/>
      <c r="D64" s="71" t="s">
        <v>239</v>
      </c>
      <c r="E64" s="71" t="s">
        <v>240</v>
      </c>
      <c r="F64" s="246">
        <f t="shared" si="3"/>
        <v>0</v>
      </c>
      <c r="G64" s="476"/>
      <c r="H64" s="477"/>
      <c r="I64" s="478"/>
      <c r="J64" s="459"/>
      <c r="K64" s="459"/>
      <c r="L64" s="459"/>
      <c r="M64" s="459"/>
      <c r="N64" s="476"/>
      <c r="O64" s="477"/>
      <c r="P64" s="477"/>
      <c r="Q64" s="477"/>
      <c r="R64" s="477"/>
      <c r="S64" s="477"/>
      <c r="T64" s="477"/>
      <c r="U64" s="478"/>
      <c r="V64" s="459"/>
      <c r="W64" s="494"/>
      <c r="X64" s="485"/>
      <c r="Y64" s="490"/>
      <c r="Z64" s="478"/>
      <c r="AA64" s="485"/>
      <c r="AB64" s="546"/>
      <c r="AC64" s="151"/>
      <c r="AD64" s="151"/>
      <c r="AE64" s="151"/>
      <c r="AF64" s="151"/>
      <c r="AG64" s="158"/>
      <c r="AH64" s="150"/>
      <c r="AI64" s="150"/>
      <c r="AJ64" s="152"/>
      <c r="AK64" s="230"/>
      <c r="AL64" s="240"/>
      <c r="AM64" s="241"/>
      <c r="AN64" s="186"/>
      <c r="AO64" s="186"/>
      <c r="AP64" s="241"/>
      <c r="AQ64" s="186"/>
      <c r="AR64" s="186"/>
      <c r="AS64" s="242"/>
      <c r="AT64" s="256"/>
      <c r="AU64" s="242"/>
      <c r="AV64" s="240"/>
      <c r="AW64" s="240"/>
      <c r="AX64" s="240"/>
      <c r="AY64" s="241"/>
      <c r="AZ64" s="241"/>
      <c r="BA64" s="241"/>
      <c r="BB64" s="241"/>
      <c r="BC64" s="241"/>
      <c r="BD64" s="240"/>
      <c r="BE64" s="241"/>
    </row>
    <row r="65" spans="1:57" ht="15.75" hidden="1" customHeight="1" x14ac:dyDescent="0.25">
      <c r="A65" s="60"/>
      <c r="B65" s="204"/>
      <c r="C65" s="71"/>
      <c r="D65" s="71" t="s">
        <v>241</v>
      </c>
      <c r="E65" s="71" t="s">
        <v>242</v>
      </c>
      <c r="F65" s="246">
        <f t="shared" si="3"/>
        <v>0</v>
      </c>
      <c r="G65" s="476"/>
      <c r="H65" s="477"/>
      <c r="I65" s="478"/>
      <c r="J65" s="459"/>
      <c r="K65" s="459"/>
      <c r="L65" s="459"/>
      <c r="M65" s="459"/>
      <c r="N65" s="476"/>
      <c r="O65" s="477"/>
      <c r="P65" s="477"/>
      <c r="Q65" s="477"/>
      <c r="R65" s="477"/>
      <c r="S65" s="477"/>
      <c r="T65" s="477"/>
      <c r="U65" s="478"/>
      <c r="V65" s="459"/>
      <c r="W65" s="494"/>
      <c r="X65" s="459"/>
      <c r="Y65" s="490"/>
      <c r="Z65" s="478"/>
      <c r="AA65" s="485"/>
      <c r="AB65" s="546"/>
      <c r="AC65" s="151"/>
      <c r="AD65" s="151"/>
      <c r="AE65" s="151"/>
      <c r="AF65" s="151"/>
      <c r="AG65" s="158"/>
      <c r="AH65" s="150"/>
      <c r="AI65" s="150"/>
      <c r="AJ65" s="152"/>
      <c r="AK65" s="230"/>
      <c r="AL65" s="240"/>
      <c r="AM65" s="241"/>
      <c r="AN65" s="186"/>
      <c r="AO65" s="186"/>
      <c r="AP65" s="241"/>
      <c r="AQ65" s="186"/>
      <c r="AR65" s="186"/>
      <c r="AS65" s="242"/>
      <c r="AT65" s="256"/>
      <c r="AU65" s="242"/>
      <c r="AV65" s="240"/>
      <c r="AW65" s="240"/>
      <c r="AX65" s="240"/>
      <c r="AY65" s="241"/>
      <c r="AZ65" s="241"/>
      <c r="BA65" s="241"/>
      <c r="BB65" s="241"/>
      <c r="BC65" s="241"/>
      <c r="BD65" s="240"/>
      <c r="BE65" s="241"/>
    </row>
    <row r="66" spans="1:57" ht="15.75" hidden="1" customHeight="1" x14ac:dyDescent="0.25">
      <c r="A66" s="60"/>
      <c r="B66" s="204"/>
      <c r="C66" s="71"/>
      <c r="D66" s="71" t="s">
        <v>243</v>
      </c>
      <c r="E66" s="71" t="s">
        <v>244</v>
      </c>
      <c r="F66" s="246">
        <f t="shared" si="3"/>
        <v>0</v>
      </c>
      <c r="G66" s="476"/>
      <c r="H66" s="477"/>
      <c r="I66" s="478"/>
      <c r="J66" s="459"/>
      <c r="K66" s="459"/>
      <c r="L66" s="459"/>
      <c r="M66" s="459"/>
      <c r="N66" s="476"/>
      <c r="O66" s="477"/>
      <c r="P66" s="477"/>
      <c r="Q66" s="477"/>
      <c r="R66" s="477"/>
      <c r="S66" s="477"/>
      <c r="T66" s="477"/>
      <c r="U66" s="478"/>
      <c r="V66" s="459"/>
      <c r="W66" s="494"/>
      <c r="X66" s="485"/>
      <c r="Y66" s="490"/>
      <c r="Z66" s="478"/>
      <c r="AA66" s="485"/>
      <c r="AB66" s="546"/>
      <c r="AC66" s="151"/>
      <c r="AD66" s="151"/>
      <c r="AE66" s="151"/>
      <c r="AF66" s="151"/>
      <c r="AG66" s="158"/>
      <c r="AH66" s="150"/>
      <c r="AI66" s="150"/>
      <c r="AJ66" s="152"/>
      <c r="AK66" s="230"/>
      <c r="AL66" s="240"/>
      <c r="AM66" s="241"/>
      <c r="AN66" s="186"/>
      <c r="AO66" s="186"/>
      <c r="AP66" s="241"/>
      <c r="AQ66" s="186"/>
      <c r="AR66" s="186"/>
      <c r="AS66" s="242"/>
      <c r="AT66" s="256"/>
      <c r="AU66" s="242"/>
      <c r="AV66" s="240"/>
      <c r="AW66" s="240"/>
      <c r="AX66" s="240"/>
      <c r="AY66" s="241"/>
      <c r="AZ66" s="241"/>
      <c r="BA66" s="241"/>
      <c r="BB66" s="241"/>
      <c r="BC66" s="241"/>
      <c r="BD66" s="240"/>
      <c r="BE66" s="241"/>
    </row>
    <row r="67" spans="1:57" ht="15.75" hidden="1" customHeight="1" x14ac:dyDescent="0.25">
      <c r="A67" s="60"/>
      <c r="B67" s="204"/>
      <c r="C67" s="71"/>
      <c r="D67" s="71" t="s">
        <v>245</v>
      </c>
      <c r="E67" s="71" t="s">
        <v>246</v>
      </c>
      <c r="F67" s="246">
        <f t="shared" si="3"/>
        <v>0</v>
      </c>
      <c r="G67" s="476"/>
      <c r="H67" s="477"/>
      <c r="I67" s="478"/>
      <c r="J67" s="459"/>
      <c r="K67" s="459"/>
      <c r="L67" s="459"/>
      <c r="M67" s="459"/>
      <c r="N67" s="476"/>
      <c r="O67" s="477"/>
      <c r="P67" s="477"/>
      <c r="Q67" s="477"/>
      <c r="R67" s="477"/>
      <c r="S67" s="477"/>
      <c r="T67" s="477"/>
      <c r="U67" s="478"/>
      <c r="V67" s="459"/>
      <c r="W67" s="494"/>
      <c r="X67" s="459"/>
      <c r="Y67" s="476"/>
      <c r="Z67" s="478"/>
      <c r="AA67" s="485"/>
      <c r="AB67" s="546"/>
      <c r="AC67" s="151"/>
      <c r="AD67" s="151"/>
      <c r="AE67" s="151"/>
      <c r="AF67" s="151"/>
      <c r="AG67" s="158"/>
      <c r="AH67" s="150"/>
      <c r="AI67" s="150"/>
      <c r="AJ67" s="152"/>
      <c r="AK67" s="230"/>
      <c r="AL67" s="240"/>
      <c r="AM67" s="241"/>
      <c r="AN67" s="186"/>
      <c r="AO67" s="186"/>
      <c r="AP67" s="241"/>
      <c r="AQ67" s="186"/>
      <c r="AR67" s="186"/>
      <c r="AS67" s="242"/>
      <c r="AT67" s="256"/>
      <c r="AU67" s="242"/>
      <c r="AV67" s="240"/>
      <c r="AW67" s="240"/>
      <c r="AX67" s="240"/>
      <c r="AY67" s="241"/>
      <c r="AZ67" s="241"/>
      <c r="BA67" s="241"/>
      <c r="BB67" s="241"/>
      <c r="BC67" s="241"/>
      <c r="BD67" s="240"/>
      <c r="BE67" s="241"/>
    </row>
    <row r="68" spans="1:57" ht="15.75" hidden="1" customHeight="1" x14ac:dyDescent="0.25">
      <c r="A68" s="60"/>
      <c r="B68" s="204"/>
      <c r="C68" s="71"/>
      <c r="D68" s="71" t="s">
        <v>247</v>
      </c>
      <c r="E68" s="71" t="s">
        <v>248</v>
      </c>
      <c r="F68" s="246">
        <f t="shared" si="3"/>
        <v>0</v>
      </c>
      <c r="G68" s="476"/>
      <c r="H68" s="477"/>
      <c r="I68" s="478"/>
      <c r="J68" s="459"/>
      <c r="K68" s="459"/>
      <c r="L68" s="459"/>
      <c r="M68" s="459"/>
      <c r="N68" s="476"/>
      <c r="O68" s="477"/>
      <c r="P68" s="477"/>
      <c r="Q68" s="477"/>
      <c r="R68" s="477"/>
      <c r="S68" s="477"/>
      <c r="T68" s="477"/>
      <c r="U68" s="478"/>
      <c r="V68" s="459"/>
      <c r="W68" s="494"/>
      <c r="X68" s="459"/>
      <c r="Y68" s="490"/>
      <c r="Z68" s="478"/>
      <c r="AA68" s="485"/>
      <c r="AB68" s="546"/>
      <c r="AC68" s="151"/>
      <c r="AD68" s="151"/>
      <c r="AE68" s="151"/>
      <c r="AF68" s="151"/>
      <c r="AG68" s="158"/>
      <c r="AH68" s="150"/>
      <c r="AI68" s="150"/>
      <c r="AJ68" s="152"/>
      <c r="AK68" s="230"/>
      <c r="AL68" s="240"/>
      <c r="AM68" s="241"/>
      <c r="AN68" s="186"/>
      <c r="AO68" s="186"/>
      <c r="AP68" s="241"/>
      <c r="AQ68" s="186"/>
      <c r="AR68" s="186"/>
      <c r="AS68" s="242"/>
      <c r="AT68" s="256"/>
      <c r="AU68" s="242"/>
      <c r="AV68" s="240"/>
      <c r="AW68" s="240"/>
      <c r="AX68" s="240"/>
      <c r="AY68" s="241"/>
      <c r="AZ68" s="241"/>
      <c r="BA68" s="241"/>
      <c r="BB68" s="241"/>
      <c r="BC68" s="241"/>
      <c r="BD68" s="240"/>
      <c r="BE68" s="241"/>
    </row>
    <row r="69" spans="1:57" ht="15" hidden="1" customHeight="1" x14ac:dyDescent="0.25">
      <c r="A69" s="60"/>
      <c r="B69" s="204"/>
      <c r="C69" s="71"/>
      <c r="D69" s="71" t="s">
        <v>249</v>
      </c>
      <c r="E69" s="71" t="s">
        <v>250</v>
      </c>
      <c r="F69" s="246">
        <f t="shared" si="3"/>
        <v>0</v>
      </c>
      <c r="G69" s="476"/>
      <c r="H69" s="477"/>
      <c r="I69" s="478"/>
      <c r="J69" s="459"/>
      <c r="K69" s="459"/>
      <c r="L69" s="459"/>
      <c r="M69" s="459"/>
      <c r="N69" s="476"/>
      <c r="O69" s="477"/>
      <c r="P69" s="477"/>
      <c r="Q69" s="477"/>
      <c r="R69" s="477"/>
      <c r="S69" s="477"/>
      <c r="T69" s="477"/>
      <c r="U69" s="478"/>
      <c r="V69" s="459"/>
      <c r="W69" s="494"/>
      <c r="X69" s="485"/>
      <c r="Y69" s="490"/>
      <c r="Z69" s="478"/>
      <c r="AA69" s="485"/>
      <c r="AB69" s="546"/>
      <c r="AC69" s="151"/>
      <c r="AD69" s="151"/>
      <c r="AE69" s="151"/>
      <c r="AF69" s="151"/>
      <c r="AG69" s="158"/>
      <c r="AH69" s="150"/>
      <c r="AI69" s="150"/>
      <c r="AJ69" s="152"/>
      <c r="AK69" s="230"/>
      <c r="AL69" s="240"/>
      <c r="AM69" s="241"/>
      <c r="AN69" s="186"/>
      <c r="AO69" s="186"/>
      <c r="AP69" s="241"/>
      <c r="AQ69" s="241"/>
      <c r="AR69" s="241"/>
      <c r="AS69" s="242"/>
      <c r="AT69" s="256"/>
      <c r="AU69" s="242"/>
      <c r="AV69" s="240"/>
      <c r="AW69" s="240"/>
      <c r="AX69" s="240"/>
      <c r="AY69" s="241"/>
      <c r="AZ69" s="241"/>
      <c r="BA69" s="241"/>
      <c r="BB69" s="241"/>
      <c r="BC69" s="241"/>
      <c r="BD69" s="240"/>
      <c r="BE69" s="241"/>
    </row>
    <row r="70" spans="1:57" ht="15.75" hidden="1" customHeight="1" x14ac:dyDescent="0.25">
      <c r="B70" s="204"/>
      <c r="C70" s="71"/>
      <c r="D70" s="71" t="s">
        <v>251</v>
      </c>
      <c r="E70" s="71" t="s">
        <v>252</v>
      </c>
      <c r="F70" s="246">
        <f t="shared" si="3"/>
        <v>0</v>
      </c>
      <c r="G70" s="476"/>
      <c r="H70" s="477"/>
      <c r="I70" s="478"/>
      <c r="J70" s="459"/>
      <c r="K70" s="459"/>
      <c r="L70" s="459"/>
      <c r="M70" s="459"/>
      <c r="N70" s="476"/>
      <c r="O70" s="477"/>
      <c r="P70" s="477"/>
      <c r="Q70" s="477"/>
      <c r="R70" s="477"/>
      <c r="S70" s="477"/>
      <c r="T70" s="477"/>
      <c r="U70" s="478"/>
      <c r="V70" s="459"/>
      <c r="W70" s="494"/>
      <c r="X70" s="459"/>
      <c r="Y70" s="476"/>
      <c r="Z70" s="478"/>
      <c r="AA70" s="485"/>
      <c r="AB70" s="546"/>
      <c r="AC70" s="151"/>
      <c r="AD70" s="151"/>
      <c r="AE70" s="151"/>
      <c r="AF70" s="151"/>
      <c r="AG70" s="158"/>
      <c r="AH70" s="150"/>
      <c r="AI70" s="150"/>
      <c r="AJ70" s="152"/>
      <c r="AK70" s="241"/>
      <c r="AL70" s="240"/>
      <c r="AM70" s="241"/>
      <c r="AN70" s="186"/>
      <c r="AO70" s="186"/>
      <c r="AP70" s="241"/>
      <c r="AQ70" s="241"/>
      <c r="AR70" s="241"/>
      <c r="AS70" s="242"/>
      <c r="AT70" s="256"/>
      <c r="AU70" s="242"/>
      <c r="AV70" s="240"/>
      <c r="AW70" s="240"/>
      <c r="AX70" s="240"/>
      <c r="AY70" s="241"/>
      <c r="AZ70" s="241"/>
      <c r="BA70" s="241"/>
      <c r="BB70" s="241"/>
      <c r="BC70" s="241"/>
      <c r="BD70" s="240"/>
      <c r="BE70" s="241"/>
    </row>
    <row r="71" spans="1:57" ht="15.75" hidden="1" customHeight="1" x14ac:dyDescent="0.25">
      <c r="B71" s="204"/>
      <c r="C71" s="71"/>
      <c r="D71" s="71" t="s">
        <v>253</v>
      </c>
      <c r="E71" s="71" t="s">
        <v>254</v>
      </c>
      <c r="F71" s="246">
        <f t="shared" si="3"/>
        <v>0</v>
      </c>
      <c r="G71" s="476"/>
      <c r="H71" s="477"/>
      <c r="I71" s="478"/>
      <c r="J71" s="459"/>
      <c r="K71" s="459"/>
      <c r="L71" s="459"/>
      <c r="M71" s="459"/>
      <c r="N71" s="476"/>
      <c r="O71" s="477"/>
      <c r="P71" s="477"/>
      <c r="Q71" s="477"/>
      <c r="R71" s="477"/>
      <c r="S71" s="477"/>
      <c r="T71" s="477"/>
      <c r="U71" s="478"/>
      <c r="V71" s="459"/>
      <c r="W71" s="494"/>
      <c r="X71" s="459"/>
      <c r="Y71" s="476"/>
      <c r="Z71" s="478"/>
      <c r="AA71" s="485"/>
      <c r="AB71" s="546"/>
      <c r="AC71" s="151"/>
      <c r="AD71" s="151"/>
      <c r="AE71" s="151"/>
      <c r="AF71" s="151"/>
      <c r="AG71" s="158"/>
      <c r="AH71" s="150"/>
      <c r="AI71" s="150"/>
      <c r="AJ71" s="152"/>
      <c r="AK71" s="241"/>
      <c r="AL71" s="240"/>
      <c r="AM71" s="241"/>
      <c r="AN71" s="186"/>
      <c r="AO71" s="186"/>
      <c r="AP71" s="241"/>
      <c r="AQ71" s="241"/>
      <c r="AR71" s="241"/>
      <c r="AS71" s="242"/>
      <c r="AT71" s="256"/>
      <c r="AU71" s="242"/>
      <c r="AV71" s="240"/>
      <c r="AW71" s="240"/>
      <c r="AX71" s="240"/>
      <c r="AY71" s="241"/>
      <c r="AZ71" s="241"/>
      <c r="BA71" s="241"/>
      <c r="BB71" s="241"/>
      <c r="BC71" s="241"/>
      <c r="BD71" s="240"/>
      <c r="BE71" s="241"/>
    </row>
    <row r="72" spans="1:57" ht="15.75" hidden="1" customHeight="1" x14ac:dyDescent="0.25">
      <c r="A72" s="60"/>
      <c r="B72" s="204"/>
      <c r="C72" s="71"/>
      <c r="D72" s="71" t="s">
        <v>17</v>
      </c>
      <c r="E72" s="71" t="s">
        <v>255</v>
      </c>
      <c r="F72" s="246">
        <f t="shared" si="3"/>
        <v>0</v>
      </c>
      <c r="G72" s="476"/>
      <c r="H72" s="477"/>
      <c r="I72" s="478"/>
      <c r="J72" s="459"/>
      <c r="K72" s="459"/>
      <c r="L72" s="459"/>
      <c r="M72" s="459"/>
      <c r="N72" s="476"/>
      <c r="O72" s="477"/>
      <c r="P72" s="477"/>
      <c r="Q72" s="477"/>
      <c r="R72" s="477"/>
      <c r="S72" s="477"/>
      <c r="T72" s="477"/>
      <c r="U72" s="478"/>
      <c r="V72" s="459"/>
      <c r="W72" s="494"/>
      <c r="X72" s="459"/>
      <c r="Y72" s="476"/>
      <c r="Z72" s="478"/>
      <c r="AA72" s="485"/>
      <c r="AB72" s="546"/>
      <c r="AC72" s="151"/>
      <c r="AD72" s="151"/>
      <c r="AE72" s="151"/>
      <c r="AF72" s="151"/>
      <c r="AG72" s="158"/>
      <c r="AH72" s="150"/>
      <c r="AI72" s="150"/>
      <c r="AJ72" s="152"/>
      <c r="AK72" s="230"/>
      <c r="AL72" s="240"/>
      <c r="AM72" s="241"/>
      <c r="AN72" s="186"/>
      <c r="AO72" s="186"/>
      <c r="AP72" s="241"/>
      <c r="AQ72" s="241"/>
      <c r="AR72" s="241"/>
      <c r="AS72" s="242"/>
      <c r="AT72" s="256"/>
      <c r="AU72" s="242"/>
      <c r="AV72" s="240"/>
      <c r="AW72" s="240"/>
      <c r="AX72" s="240"/>
      <c r="AY72" s="241"/>
      <c r="AZ72" s="241"/>
      <c r="BA72" s="241"/>
      <c r="BB72" s="241"/>
      <c r="BC72" s="241"/>
      <c r="BD72" s="240"/>
      <c r="BE72" s="241"/>
    </row>
    <row r="73" spans="1:57" ht="15.75" hidden="1" customHeight="1" x14ac:dyDescent="0.25">
      <c r="B73" s="204"/>
      <c r="C73" s="71"/>
      <c r="D73" s="71" t="s">
        <v>256</v>
      </c>
      <c r="E73" s="71" t="s">
        <v>257</v>
      </c>
      <c r="F73" s="205">
        <f t="shared" si="3"/>
        <v>0</v>
      </c>
      <c r="G73" s="476"/>
      <c r="H73" s="477"/>
      <c r="I73" s="478"/>
      <c r="J73" s="459"/>
      <c r="K73" s="459"/>
      <c r="L73" s="459"/>
      <c r="M73" s="459"/>
      <c r="N73" s="476"/>
      <c r="O73" s="477"/>
      <c r="P73" s="477"/>
      <c r="Q73" s="477"/>
      <c r="R73" s="477"/>
      <c r="S73" s="477"/>
      <c r="T73" s="477"/>
      <c r="U73" s="478"/>
      <c r="V73" s="459"/>
      <c r="W73" s="494"/>
      <c r="X73" s="459"/>
      <c r="Y73" s="476"/>
      <c r="Z73" s="478"/>
      <c r="AA73" s="459"/>
      <c r="AB73" s="546"/>
      <c r="AC73" s="151"/>
      <c r="AD73" s="151"/>
      <c r="AE73" s="151"/>
      <c r="AF73" s="151"/>
      <c r="AG73" s="158"/>
      <c r="AH73" s="150"/>
      <c r="AI73" s="150"/>
      <c r="AJ73" s="152"/>
      <c r="AK73" s="241"/>
      <c r="AL73" s="240"/>
      <c r="AM73" s="241"/>
      <c r="AN73" s="186"/>
      <c r="AO73" s="186"/>
      <c r="AP73" s="241"/>
      <c r="AQ73" s="241"/>
      <c r="AR73" s="241"/>
      <c r="AS73" s="242"/>
      <c r="AT73" s="256"/>
      <c r="AU73" s="242"/>
      <c r="AV73" s="240"/>
      <c r="AW73" s="240"/>
      <c r="AX73" s="240"/>
      <c r="AY73" s="241"/>
      <c r="AZ73" s="241"/>
      <c r="BA73" s="241"/>
      <c r="BB73" s="241"/>
      <c r="BC73" s="241"/>
      <c r="BD73" s="240"/>
      <c r="BE73" s="241"/>
    </row>
    <row r="74" spans="1:57" ht="15.75" hidden="1" customHeight="1" x14ac:dyDescent="0.25">
      <c r="B74" s="204"/>
      <c r="C74" s="71"/>
      <c r="D74" s="71" t="s">
        <v>258</v>
      </c>
      <c r="E74" s="71" t="s">
        <v>200</v>
      </c>
      <c r="F74" s="205">
        <f t="shared" si="3"/>
        <v>0</v>
      </c>
      <c r="G74" s="476"/>
      <c r="H74" s="477"/>
      <c r="I74" s="478"/>
      <c r="J74" s="459"/>
      <c r="K74" s="459"/>
      <c r="L74" s="459"/>
      <c r="M74" s="459"/>
      <c r="N74" s="476"/>
      <c r="O74" s="477"/>
      <c r="P74" s="477"/>
      <c r="Q74" s="477"/>
      <c r="R74" s="477"/>
      <c r="S74" s="477"/>
      <c r="T74" s="477"/>
      <c r="U74" s="478"/>
      <c r="V74" s="459"/>
      <c r="W74" s="494"/>
      <c r="X74" s="459"/>
      <c r="Y74" s="476"/>
      <c r="Z74" s="478"/>
      <c r="AA74" s="459"/>
      <c r="AB74" s="546"/>
      <c r="AC74" s="151"/>
      <c r="AD74" s="151"/>
      <c r="AE74" s="151"/>
      <c r="AF74" s="151"/>
      <c r="AG74" s="158"/>
      <c r="AH74" s="150"/>
      <c r="AI74" s="150"/>
      <c r="AJ74" s="152"/>
      <c r="AK74" s="241"/>
      <c r="AL74" s="240"/>
      <c r="AM74" s="241"/>
      <c r="AN74" s="186"/>
      <c r="AO74" s="186"/>
      <c r="AP74" s="241"/>
      <c r="AQ74" s="241"/>
      <c r="AR74" s="241"/>
      <c r="AS74" s="242"/>
      <c r="AT74" s="256"/>
      <c r="AU74" s="242"/>
      <c r="AV74" s="240"/>
      <c r="AW74" s="240"/>
      <c r="AX74" s="240"/>
      <c r="AY74" s="241"/>
      <c r="AZ74" s="241"/>
      <c r="BA74" s="241"/>
      <c r="BB74" s="241"/>
      <c r="BC74" s="241"/>
      <c r="BD74" s="240"/>
      <c r="BE74" s="241"/>
    </row>
    <row r="75" spans="1:57" s="310" customFormat="1" ht="15.75" hidden="1" customHeight="1" x14ac:dyDescent="0.25">
      <c r="B75" s="204"/>
      <c r="C75" s="71"/>
      <c r="D75" s="71" t="s">
        <v>286</v>
      </c>
      <c r="E75" s="310" t="s">
        <v>310</v>
      </c>
      <c r="F75" s="205">
        <f t="shared" si="3"/>
        <v>0</v>
      </c>
      <c r="G75" s="476"/>
      <c r="H75" s="477"/>
      <c r="I75" s="478"/>
      <c r="J75" s="459"/>
      <c r="K75" s="459"/>
      <c r="L75" s="536"/>
      <c r="M75" s="459"/>
      <c r="N75" s="476"/>
      <c r="O75" s="477"/>
      <c r="P75" s="477"/>
      <c r="Q75" s="477"/>
      <c r="R75" s="477"/>
      <c r="S75" s="477"/>
      <c r="T75" s="477"/>
      <c r="U75" s="478"/>
      <c r="V75" s="459"/>
      <c r="W75" s="491"/>
      <c r="X75" s="459"/>
      <c r="Y75" s="476"/>
      <c r="Z75" s="478"/>
      <c r="AA75" s="459"/>
      <c r="AB75" s="546"/>
      <c r="AC75" s="151"/>
      <c r="AD75" s="151"/>
      <c r="AE75" s="151"/>
      <c r="AF75" s="151"/>
      <c r="AG75" s="158"/>
      <c r="AH75" s="150"/>
      <c r="AI75" s="150"/>
      <c r="AJ75" s="152"/>
      <c r="AK75" s="241"/>
      <c r="AL75" s="240"/>
      <c r="AM75" s="241"/>
      <c r="AN75" s="186"/>
      <c r="AO75" s="186"/>
      <c r="AP75" s="241"/>
      <c r="AQ75" s="241"/>
      <c r="AR75" s="241"/>
      <c r="AS75" s="242"/>
      <c r="AT75" s="256"/>
      <c r="AU75" s="242"/>
      <c r="AV75" s="240"/>
      <c r="AW75" s="240"/>
      <c r="AX75" s="240"/>
      <c r="AY75" s="241"/>
      <c r="AZ75" s="241"/>
      <c r="BA75" s="241"/>
      <c r="BB75" s="241"/>
      <c r="BC75" s="241"/>
      <c r="BD75" s="240"/>
      <c r="BE75" s="241"/>
    </row>
    <row r="76" spans="1:57" ht="15.75" hidden="1" customHeight="1" x14ac:dyDescent="0.25">
      <c r="B76" s="204"/>
      <c r="C76" s="71"/>
      <c r="D76" s="71" t="s">
        <v>212</v>
      </c>
      <c r="E76" s="71" t="s">
        <v>287</v>
      </c>
      <c r="F76" s="205">
        <f t="shared" si="3"/>
        <v>0</v>
      </c>
      <c r="G76" s="476"/>
      <c r="H76" s="477"/>
      <c r="I76" s="478"/>
      <c r="J76" s="459"/>
      <c r="K76" s="459"/>
      <c r="L76" s="459"/>
      <c r="M76" s="459"/>
      <c r="N76" s="476"/>
      <c r="O76" s="477"/>
      <c r="P76" s="477"/>
      <c r="Q76" s="477"/>
      <c r="R76" s="477"/>
      <c r="S76" s="477"/>
      <c r="T76" s="477"/>
      <c r="U76" s="478"/>
      <c r="V76" s="459"/>
      <c r="W76" s="494"/>
      <c r="X76" s="459"/>
      <c r="Y76" s="476"/>
      <c r="Z76" s="478"/>
      <c r="AA76" s="459"/>
      <c r="AB76" s="546"/>
      <c r="AC76" s="151"/>
      <c r="AD76" s="151"/>
      <c r="AE76" s="151"/>
      <c r="AF76" s="151"/>
      <c r="AG76" s="158"/>
      <c r="AH76" s="150"/>
      <c r="AI76" s="150"/>
      <c r="AJ76" s="152"/>
      <c r="AK76" s="241"/>
      <c r="AL76" s="240"/>
      <c r="AM76" s="241"/>
      <c r="AN76" s="186"/>
      <c r="AO76" s="186"/>
      <c r="AP76" s="241"/>
      <c r="AQ76" s="241"/>
      <c r="AR76" s="241"/>
      <c r="AS76" s="242"/>
      <c r="AT76" s="256"/>
      <c r="AU76" s="242"/>
      <c r="AV76" s="240"/>
      <c r="AW76" s="240"/>
      <c r="AX76" s="240"/>
      <c r="AY76" s="241"/>
      <c r="AZ76" s="241"/>
      <c r="BA76" s="241"/>
      <c r="BB76" s="241"/>
      <c r="BC76" s="241"/>
      <c r="BD76" s="240"/>
      <c r="BE76" s="241"/>
    </row>
    <row r="77" spans="1:57" ht="15.75" hidden="1" customHeight="1" x14ac:dyDescent="0.25">
      <c r="A77" s="60"/>
      <c r="B77" s="204"/>
      <c r="C77" s="71"/>
      <c r="D77" s="71" t="s">
        <v>226</v>
      </c>
      <c r="E77" s="71" t="s">
        <v>259</v>
      </c>
      <c r="F77" s="205">
        <f t="shared" si="3"/>
        <v>0</v>
      </c>
      <c r="G77" s="476"/>
      <c r="H77" s="477"/>
      <c r="I77" s="478"/>
      <c r="J77" s="459"/>
      <c r="K77" s="459"/>
      <c r="L77" s="459"/>
      <c r="M77" s="459"/>
      <c r="N77" s="476"/>
      <c r="O77" s="477"/>
      <c r="P77" s="477"/>
      <c r="Q77" s="477"/>
      <c r="R77" s="477"/>
      <c r="S77" s="477"/>
      <c r="T77" s="477"/>
      <c r="U77" s="478"/>
      <c r="V77" s="459"/>
      <c r="W77" s="494"/>
      <c r="X77" s="459"/>
      <c r="Y77" s="476"/>
      <c r="Z77" s="478"/>
      <c r="AA77" s="459"/>
      <c r="AB77" s="546"/>
      <c r="AC77" s="151"/>
      <c r="AD77" s="151"/>
      <c r="AE77" s="151"/>
      <c r="AF77" s="151"/>
      <c r="AG77" s="158"/>
      <c r="AH77" s="150"/>
      <c r="AI77" s="150"/>
      <c r="AJ77" s="152"/>
      <c r="AK77" s="230"/>
      <c r="AL77" s="240"/>
      <c r="AM77" s="241"/>
      <c r="AN77" s="186"/>
      <c r="AO77" s="186"/>
      <c r="AP77" s="241"/>
      <c r="AQ77" s="241"/>
      <c r="AR77" s="241"/>
      <c r="AS77" s="242"/>
      <c r="AT77" s="256"/>
      <c r="AU77" s="242"/>
      <c r="AV77" s="240"/>
      <c r="AW77" s="240"/>
      <c r="AX77" s="240"/>
      <c r="AY77" s="241"/>
      <c r="AZ77" s="241"/>
      <c r="BA77" s="241"/>
      <c r="BB77" s="241"/>
      <c r="BC77" s="241"/>
      <c r="BD77" s="240"/>
      <c r="BE77" s="241"/>
    </row>
    <row r="78" spans="1:57" ht="15.75" hidden="1" customHeight="1" x14ac:dyDescent="0.25">
      <c r="A78" s="60"/>
      <c r="B78" s="204"/>
      <c r="C78" s="71"/>
      <c r="D78" s="71" t="s">
        <v>260</v>
      </c>
      <c r="E78" s="71" t="s">
        <v>182</v>
      </c>
      <c r="F78" s="205">
        <f t="shared" si="3"/>
        <v>0</v>
      </c>
      <c r="G78" s="476"/>
      <c r="H78" s="477"/>
      <c r="I78" s="478"/>
      <c r="J78" s="459"/>
      <c r="K78" s="459"/>
      <c r="L78" s="459"/>
      <c r="M78" s="459"/>
      <c r="N78" s="476"/>
      <c r="O78" s="477"/>
      <c r="P78" s="477"/>
      <c r="Q78" s="477"/>
      <c r="R78" s="477"/>
      <c r="S78" s="477"/>
      <c r="T78" s="477"/>
      <c r="U78" s="478"/>
      <c r="V78" s="459"/>
      <c r="W78" s="494"/>
      <c r="X78" s="459"/>
      <c r="Y78" s="476"/>
      <c r="Z78" s="478"/>
      <c r="AA78" s="459"/>
      <c r="AB78" s="546"/>
      <c r="AC78" s="151"/>
      <c r="AD78" s="151"/>
      <c r="AE78" s="151"/>
      <c r="AF78" s="151"/>
      <c r="AG78" s="158"/>
      <c r="AH78" s="150"/>
      <c r="AI78" s="150"/>
      <c r="AJ78" s="152"/>
      <c r="AK78" s="230"/>
      <c r="AL78" s="240"/>
      <c r="AM78" s="241"/>
      <c r="AN78" s="186"/>
      <c r="AO78" s="186"/>
      <c r="AP78" s="241"/>
      <c r="AQ78" s="241"/>
      <c r="AR78" s="241"/>
      <c r="AS78" s="242"/>
      <c r="AT78" s="256"/>
      <c r="AU78" s="242"/>
      <c r="AV78" s="240"/>
      <c r="AW78" s="240"/>
      <c r="AX78" s="240"/>
      <c r="AY78" s="241"/>
      <c r="AZ78" s="241"/>
      <c r="BA78" s="241"/>
      <c r="BB78" s="186"/>
      <c r="BC78" s="241"/>
      <c r="BD78" s="240"/>
      <c r="BE78" s="241"/>
    </row>
    <row r="79" spans="1:57" s="719" customFormat="1" ht="15.75" customHeight="1" x14ac:dyDescent="0.25">
      <c r="A79" s="60" t="s">
        <v>108</v>
      </c>
      <c r="B79" s="204"/>
      <c r="C79" s="71"/>
      <c r="D79" s="71" t="s">
        <v>404</v>
      </c>
      <c r="E79" s="71" t="s">
        <v>405</v>
      </c>
      <c r="F79" s="205">
        <f t="shared" si="3"/>
        <v>17013352</v>
      </c>
      <c r="G79" s="476"/>
      <c r="H79" s="494"/>
      <c r="I79" s="478"/>
      <c r="J79" s="459"/>
      <c r="K79" s="459"/>
      <c r="L79" s="459"/>
      <c r="M79" s="459">
        <v>17013352</v>
      </c>
      <c r="N79" s="476"/>
      <c r="O79" s="477"/>
      <c r="P79" s="494"/>
      <c r="Q79" s="477"/>
      <c r="R79" s="477"/>
      <c r="S79" s="477"/>
      <c r="T79" s="477"/>
      <c r="U79" s="478"/>
      <c r="V79" s="459"/>
      <c r="W79" s="494"/>
      <c r="X79" s="459"/>
      <c r="Y79" s="494"/>
      <c r="Z79" s="478"/>
      <c r="AA79" s="459"/>
      <c r="AB79" s="546"/>
      <c r="AC79" s="151"/>
      <c r="AD79" s="151"/>
      <c r="AE79" s="151"/>
      <c r="AF79" s="151"/>
      <c r="AG79" s="158"/>
      <c r="AH79" s="150"/>
      <c r="AI79" s="150"/>
      <c r="AJ79" s="152"/>
      <c r="AK79" s="230"/>
      <c r="AL79" s="188"/>
      <c r="AM79" s="241"/>
      <c r="AN79" s="186"/>
      <c r="AO79" s="186"/>
      <c r="AP79" s="241"/>
      <c r="AQ79" s="241"/>
      <c r="AR79" s="241"/>
      <c r="AS79" s="242"/>
      <c r="AT79" s="256"/>
      <c r="AU79" s="242"/>
      <c r="AV79" s="240"/>
      <c r="AW79" s="240"/>
      <c r="AX79" s="240"/>
      <c r="AY79" s="241"/>
      <c r="AZ79" s="241"/>
      <c r="BA79" s="241"/>
      <c r="BB79" s="186"/>
      <c r="BC79" s="241"/>
      <c r="BD79" s="240"/>
      <c r="BE79" s="241"/>
    </row>
    <row r="80" spans="1:57" s="66" customFormat="1" ht="15.75" customHeight="1" x14ac:dyDescent="0.25">
      <c r="B80" s="116"/>
      <c r="C80" s="59" t="s">
        <v>32</v>
      </c>
      <c r="D80" s="59" t="s">
        <v>13</v>
      </c>
      <c r="E80" s="59" t="s">
        <v>54</v>
      </c>
      <c r="F80" s="202">
        <f>SUM(F81:F82)</f>
        <v>-27235379</v>
      </c>
      <c r="G80" s="476">
        <v>-6800000</v>
      </c>
      <c r="H80" s="696">
        <v>-1477000</v>
      </c>
      <c r="I80" s="478">
        <v>-149465</v>
      </c>
      <c r="J80" s="459">
        <v>-9873</v>
      </c>
      <c r="K80" s="536">
        <v>-985692</v>
      </c>
      <c r="L80" s="726">
        <v>-799997</v>
      </c>
      <c r="M80" s="459">
        <v>-17013352</v>
      </c>
      <c r="N80" s="476"/>
      <c r="O80" s="477"/>
      <c r="P80" s="489"/>
      <c r="Q80" s="477"/>
      <c r="R80" s="477"/>
      <c r="S80" s="477"/>
      <c r="T80" s="477"/>
      <c r="U80" s="478"/>
      <c r="V80" s="485"/>
      <c r="W80" s="494"/>
      <c r="X80" s="492"/>
      <c r="Y80" s="491"/>
      <c r="Z80" s="478"/>
      <c r="AA80" s="459"/>
      <c r="AB80" s="254"/>
      <c r="AC80" s="213"/>
      <c r="AD80" s="214"/>
      <c r="AE80" s="214"/>
      <c r="AF80" s="214"/>
      <c r="AG80" s="252"/>
      <c r="AH80" s="256"/>
      <c r="AI80" s="256"/>
      <c r="AJ80" s="251"/>
      <c r="AK80" s="256"/>
      <c r="AL80" s="255"/>
      <c r="AM80" s="256"/>
      <c r="AN80" s="256"/>
      <c r="AO80" s="259"/>
      <c r="AP80" s="260"/>
      <c r="AQ80" s="256"/>
      <c r="AR80" s="256"/>
      <c r="AS80" s="222"/>
      <c r="AT80" s="256"/>
      <c r="AU80" s="134"/>
      <c r="AV80" s="132"/>
      <c r="AW80" s="132"/>
      <c r="AX80" s="132"/>
      <c r="AY80" s="135"/>
      <c r="AZ80" s="135"/>
      <c r="BA80" s="134"/>
      <c r="BB80" s="134"/>
      <c r="BC80" s="129"/>
      <c r="BD80" s="131"/>
      <c r="BE80" s="134"/>
    </row>
    <row r="81" spans="1:57" ht="15.75" customHeight="1" x14ac:dyDescent="0.25">
      <c r="B81" s="204"/>
      <c r="C81" s="71"/>
      <c r="D81" s="71" t="s">
        <v>21</v>
      </c>
      <c r="E81" s="71" t="s">
        <v>262</v>
      </c>
      <c r="F81" s="205">
        <f t="shared" ref="F81:F83" si="4">SUM(G81:BI81)</f>
        <v>-9226462</v>
      </c>
      <c r="G81" s="476">
        <v>-6800000</v>
      </c>
      <c r="H81" s="696">
        <v>-1477000</v>
      </c>
      <c r="I81" s="478">
        <v>-149465</v>
      </c>
      <c r="J81" s="241"/>
      <c r="K81" s="536"/>
      <c r="L81" s="726">
        <v>-799997</v>
      </c>
      <c r="M81" s="536"/>
      <c r="N81" s="476"/>
      <c r="O81" s="477"/>
      <c r="P81" s="477"/>
      <c r="Q81" s="477"/>
      <c r="R81" s="477"/>
      <c r="S81" s="477"/>
      <c r="T81" s="477"/>
      <c r="U81" s="478"/>
      <c r="V81" s="485"/>
      <c r="W81" s="494"/>
      <c r="X81" s="459"/>
      <c r="Y81" s="491"/>
      <c r="Z81" s="478"/>
      <c r="AA81" s="485"/>
      <c r="AB81" s="254"/>
      <c r="AC81" s="214"/>
      <c r="AD81" s="214"/>
      <c r="AE81" s="214"/>
      <c r="AF81" s="214"/>
      <c r="AG81" s="252"/>
      <c r="AH81" s="250"/>
      <c r="AI81" s="250"/>
      <c r="AJ81" s="251"/>
      <c r="AK81" s="261"/>
      <c r="AL81" s="262"/>
      <c r="AM81" s="260"/>
      <c r="AN81" s="260"/>
      <c r="AO81" s="260"/>
      <c r="AP81" s="260"/>
      <c r="AQ81" s="261"/>
      <c r="AR81" s="261"/>
      <c r="AS81" s="242"/>
      <c r="AT81" s="256"/>
      <c r="AU81" s="242"/>
      <c r="AV81" s="240"/>
      <c r="AW81" s="240"/>
      <c r="AX81" s="240"/>
      <c r="AY81" s="241"/>
      <c r="AZ81" s="241"/>
      <c r="BA81" s="241"/>
      <c r="BB81" s="241"/>
      <c r="BC81" s="241"/>
      <c r="BD81" s="240"/>
      <c r="BE81" s="241"/>
    </row>
    <row r="82" spans="1:57" ht="15.75" customHeight="1" x14ac:dyDescent="0.25">
      <c r="A82" s="60"/>
      <c r="B82" s="204"/>
      <c r="C82" s="71"/>
      <c r="D82" s="71" t="s">
        <v>308</v>
      </c>
      <c r="E82" s="310" t="s">
        <v>309</v>
      </c>
      <c r="F82" s="205">
        <f t="shared" si="4"/>
        <v>-18008917</v>
      </c>
      <c r="G82" s="476"/>
      <c r="H82" s="477"/>
      <c r="I82" s="478"/>
      <c r="J82" s="459">
        <v>-9873</v>
      </c>
      <c r="K82" s="536">
        <v>-985692</v>
      </c>
      <c r="L82" s="459"/>
      <c r="M82" s="459">
        <v>-17013352</v>
      </c>
      <c r="N82" s="476"/>
      <c r="O82" s="477"/>
      <c r="P82" s="489"/>
      <c r="Q82" s="477"/>
      <c r="R82" s="477"/>
      <c r="S82" s="477"/>
      <c r="T82" s="477"/>
      <c r="U82" s="478"/>
      <c r="V82" s="459"/>
      <c r="W82" s="494"/>
      <c r="X82" s="492"/>
      <c r="Y82" s="476"/>
      <c r="Z82" s="478"/>
      <c r="AA82" s="459"/>
      <c r="AB82" s="546"/>
      <c r="AC82" s="151"/>
      <c r="AD82" s="151"/>
      <c r="AE82" s="151"/>
      <c r="AF82" s="151"/>
      <c r="AG82" s="158"/>
      <c r="AH82" s="150"/>
      <c r="AI82" s="150"/>
      <c r="AJ82" s="152"/>
      <c r="AK82" s="230"/>
      <c r="AL82" s="240"/>
      <c r="AM82" s="186"/>
      <c r="AN82" s="241"/>
      <c r="AO82" s="186"/>
      <c r="AP82" s="241"/>
      <c r="AQ82" s="241"/>
      <c r="AR82" s="241"/>
      <c r="AS82" s="242"/>
      <c r="AT82" s="241"/>
      <c r="AU82" s="242"/>
      <c r="AV82" s="240"/>
      <c r="AW82" s="240"/>
      <c r="AX82" s="240"/>
      <c r="AY82" s="241"/>
      <c r="AZ82" s="241"/>
      <c r="BA82" s="241"/>
      <c r="BB82" s="241"/>
      <c r="BC82" s="241"/>
      <c r="BD82" s="240"/>
      <c r="BE82" s="241"/>
    </row>
    <row r="83" spans="1:57" s="66" customFormat="1" ht="15.75" customHeight="1" thickBot="1" x14ac:dyDescent="0.3">
      <c r="B83" s="197" t="s">
        <v>122</v>
      </c>
      <c r="C83" s="198" t="s">
        <v>12</v>
      </c>
      <c r="D83" s="198" t="s">
        <v>13</v>
      </c>
      <c r="E83" s="198" t="s">
        <v>191</v>
      </c>
      <c r="F83" s="203">
        <f t="shared" si="4"/>
        <v>0</v>
      </c>
      <c r="G83" s="498"/>
      <c r="H83" s="499"/>
      <c r="I83" s="500"/>
      <c r="J83" s="501"/>
      <c r="K83" s="501"/>
      <c r="L83" s="504"/>
      <c r="M83" s="504"/>
      <c r="N83" s="505"/>
      <c r="O83" s="502"/>
      <c r="P83" s="502"/>
      <c r="Q83" s="502"/>
      <c r="R83" s="502"/>
      <c r="S83" s="502"/>
      <c r="T83" s="502"/>
      <c r="U83" s="503"/>
      <c r="V83" s="504"/>
      <c r="W83" s="549"/>
      <c r="X83" s="504"/>
      <c r="Y83" s="505"/>
      <c r="Z83" s="503"/>
      <c r="AA83" s="501"/>
      <c r="AB83" s="176"/>
      <c r="AC83" s="200"/>
      <c r="AD83" s="200"/>
      <c r="AE83" s="200"/>
      <c r="AF83" s="200"/>
      <c r="AG83" s="199"/>
      <c r="AH83" s="175"/>
      <c r="AI83" s="231"/>
      <c r="AJ83" s="201"/>
      <c r="AK83" s="211"/>
      <c r="AL83" s="224"/>
      <c r="AM83" s="225"/>
      <c r="AN83" s="211"/>
      <c r="AO83" s="225"/>
      <c r="AP83" s="211"/>
      <c r="AQ83" s="211"/>
      <c r="AR83" s="211"/>
      <c r="AS83" s="222"/>
      <c r="AT83" s="137"/>
      <c r="AU83" s="138"/>
      <c r="AV83" s="139"/>
      <c r="AW83" s="139"/>
      <c r="AX83" s="139"/>
      <c r="AY83" s="137"/>
      <c r="AZ83" s="137"/>
      <c r="BA83" s="137"/>
      <c r="BB83" s="137"/>
      <c r="BC83" s="137"/>
      <c r="BD83" s="139"/>
      <c r="BE83" s="137"/>
    </row>
    <row r="84" spans="1:57" ht="15.75" customHeight="1" x14ac:dyDescent="0.25">
      <c r="H84" s="60"/>
      <c r="I84" s="60"/>
      <c r="S84" s="60"/>
      <c r="AC84" s="60"/>
      <c r="AE84" s="60"/>
      <c r="AH84" s="60"/>
      <c r="AI84" s="60"/>
      <c r="AJ84" s="60"/>
    </row>
    <row r="85" spans="1:57" ht="15.75" customHeight="1" x14ac:dyDescent="0.25">
      <c r="E85" s="783" t="s">
        <v>407</v>
      </c>
      <c r="F85" s="60"/>
      <c r="H85" s="60"/>
      <c r="I85" s="60"/>
      <c r="S85" s="60"/>
      <c r="AC85" s="60"/>
      <c r="AE85" s="60"/>
      <c r="AH85" s="60"/>
      <c r="AI85" s="60"/>
      <c r="AJ85" s="60"/>
    </row>
    <row r="86" spans="1:57" ht="15.75" customHeight="1" x14ac:dyDescent="0.25">
      <c r="E86" s="784" t="s">
        <v>386</v>
      </c>
      <c r="F86" s="766"/>
      <c r="G86" s="766"/>
      <c r="H86" s="766"/>
      <c r="I86" s="766"/>
      <c r="S86" s="60"/>
      <c r="AC86" s="60"/>
      <c r="AE86" s="60"/>
      <c r="AH86" s="60"/>
    </row>
    <row r="87" spans="1:57" ht="15.75" customHeight="1" x14ac:dyDescent="0.25">
      <c r="E87" s="784" t="s">
        <v>387</v>
      </c>
      <c r="F87" s="60"/>
      <c r="H87" s="60"/>
      <c r="I87" s="60"/>
      <c r="S87" s="60"/>
      <c r="AC87" s="60"/>
      <c r="AE87" s="60"/>
      <c r="AH87" s="60"/>
    </row>
    <row r="88" spans="1:57" ht="15.75" customHeight="1" x14ac:dyDescent="0.25">
      <c r="E88" s="784" t="s">
        <v>390</v>
      </c>
      <c r="F88" s="60"/>
      <c r="H88" s="60"/>
      <c r="I88" s="60"/>
      <c r="S88" s="60"/>
      <c r="AC88" s="60"/>
      <c r="AE88" s="60"/>
      <c r="AH88" s="60"/>
      <c r="AJ88" s="153"/>
    </row>
    <row r="89" spans="1:57" ht="15.75" customHeight="1" x14ac:dyDescent="0.25">
      <c r="E89" s="785" t="s">
        <v>406</v>
      </c>
      <c r="F89" s="60"/>
      <c r="H89" s="60"/>
      <c r="I89" s="60"/>
      <c r="S89" s="60"/>
      <c r="AC89" s="60"/>
      <c r="AE89" s="60"/>
      <c r="AH89" s="60"/>
    </row>
    <row r="90" spans="1:57" ht="15.75" customHeight="1" x14ac:dyDescent="0.25">
      <c r="H90" s="60"/>
      <c r="I90" s="60"/>
      <c r="S90" s="60"/>
      <c r="AC90" s="60"/>
      <c r="AE90" s="60"/>
      <c r="AH90" s="60"/>
    </row>
    <row r="91" spans="1:57" ht="15.75" customHeight="1" x14ac:dyDescent="0.25">
      <c r="H91" s="60"/>
      <c r="I91" s="60"/>
      <c r="S91" s="60"/>
      <c r="AC91" s="60"/>
      <c r="AE91" s="60"/>
      <c r="AH91" s="60"/>
    </row>
    <row r="92" spans="1:57" ht="15.75" customHeight="1" x14ac:dyDescent="0.25">
      <c r="H92" s="60"/>
      <c r="I92" s="60"/>
      <c r="S92" s="60"/>
      <c r="AC92" s="60"/>
      <c r="AE92" s="60"/>
      <c r="AH92" s="60"/>
    </row>
    <row r="93" spans="1:57" ht="15.75" customHeight="1" x14ac:dyDescent="0.25">
      <c r="H93" s="60"/>
      <c r="I93" s="60"/>
      <c r="S93" s="60"/>
      <c r="AC93" s="60"/>
      <c r="AE93" s="60"/>
      <c r="AH93" s="60"/>
    </row>
    <row r="94" spans="1:57" ht="15.75" customHeight="1" x14ac:dyDescent="0.25">
      <c r="H94" s="60"/>
      <c r="I94" s="60"/>
      <c r="S94" s="60"/>
      <c r="AC94" s="60"/>
      <c r="AE94" s="60"/>
      <c r="AH94" s="60"/>
    </row>
    <row r="95" spans="1:57" ht="15.75" customHeight="1" x14ac:dyDescent="0.25">
      <c r="H95" s="60"/>
      <c r="I95" s="60"/>
      <c r="S95" s="60"/>
      <c r="AC95" s="60"/>
      <c r="AE95" s="60"/>
      <c r="AH95" s="60"/>
    </row>
    <row r="96" spans="1:57" ht="15.75" customHeight="1" x14ac:dyDescent="0.25">
      <c r="H96" s="60"/>
      <c r="I96" s="60"/>
      <c r="S96" s="60"/>
      <c r="AC96" s="60"/>
      <c r="AE96" s="60"/>
      <c r="AH96" s="60"/>
    </row>
    <row r="97" spans="8:34" ht="15.75" customHeight="1" x14ac:dyDescent="0.25">
      <c r="H97" s="60"/>
      <c r="I97" s="60"/>
      <c r="S97" s="60"/>
      <c r="AC97" s="60"/>
      <c r="AE97" s="60"/>
      <c r="AH97" s="60"/>
    </row>
    <row r="98" spans="8:34" ht="15.75" customHeight="1" x14ac:dyDescent="0.25">
      <c r="H98" s="60"/>
      <c r="I98" s="60"/>
      <c r="S98" s="60"/>
      <c r="AC98" s="60"/>
      <c r="AE98" s="60"/>
      <c r="AH98" s="60"/>
    </row>
    <row r="99" spans="8:34" ht="15.75" customHeight="1" x14ac:dyDescent="0.25">
      <c r="H99" s="60"/>
      <c r="I99" s="60"/>
      <c r="S99" s="60"/>
      <c r="AC99" s="60"/>
      <c r="AE99" s="60"/>
      <c r="AH99" s="60"/>
    </row>
    <row r="100" spans="8:34" ht="15.75" customHeight="1" x14ac:dyDescent="0.25">
      <c r="H100" s="60"/>
      <c r="I100" s="60"/>
      <c r="S100" s="60"/>
      <c r="AC100" s="60"/>
      <c r="AE100" s="60"/>
      <c r="AH100" s="60"/>
    </row>
    <row r="101" spans="8:34" ht="15.75" customHeight="1" x14ac:dyDescent="0.25">
      <c r="H101" s="60"/>
      <c r="I101" s="60"/>
      <c r="S101" s="60"/>
      <c r="AC101" s="60"/>
      <c r="AE101" s="60"/>
      <c r="AH101" s="60"/>
    </row>
    <row r="102" spans="8:34" ht="15.75" customHeight="1" x14ac:dyDescent="0.25">
      <c r="H102" s="60"/>
      <c r="I102" s="60"/>
      <c r="S102" s="60"/>
      <c r="AC102" s="60"/>
      <c r="AE102" s="60"/>
      <c r="AH102" s="60"/>
    </row>
    <row r="103" spans="8:34" ht="15.75" customHeight="1" x14ac:dyDescent="0.25">
      <c r="H103" s="60"/>
      <c r="I103" s="60"/>
      <c r="S103" s="60"/>
      <c r="AC103" s="60"/>
      <c r="AE103" s="60"/>
      <c r="AH103" s="60"/>
    </row>
    <row r="104" spans="8:34" ht="15.75" customHeight="1" x14ac:dyDescent="0.25">
      <c r="H104" s="60"/>
      <c r="I104" s="60"/>
      <c r="S104" s="60"/>
      <c r="AC104" s="60"/>
      <c r="AE104" s="60"/>
      <c r="AH104" s="60"/>
    </row>
    <row r="105" spans="8:34" ht="15.75" customHeight="1" x14ac:dyDescent="0.25">
      <c r="H105" s="60"/>
      <c r="I105" s="60"/>
      <c r="S105" s="60"/>
      <c r="AC105" s="60"/>
      <c r="AE105" s="60"/>
      <c r="AH105" s="60"/>
    </row>
    <row r="106" spans="8:34" ht="15.75" customHeight="1" x14ac:dyDescent="0.25">
      <c r="H106" s="60"/>
      <c r="I106" s="60"/>
      <c r="S106" s="60"/>
      <c r="AC106" s="60"/>
      <c r="AE106" s="60"/>
      <c r="AH106" s="60"/>
    </row>
    <row r="107" spans="8:34" ht="15.75" customHeight="1" x14ac:dyDescent="0.25">
      <c r="H107" s="60"/>
      <c r="I107" s="60"/>
      <c r="S107" s="60"/>
      <c r="AC107" s="60"/>
      <c r="AE107" s="60"/>
      <c r="AH107" s="60"/>
    </row>
    <row r="108" spans="8:34" ht="15.75" customHeight="1" x14ac:dyDescent="0.25">
      <c r="H108" s="60"/>
      <c r="I108" s="60"/>
      <c r="S108" s="60"/>
      <c r="AC108" s="60"/>
      <c r="AE108" s="60"/>
      <c r="AH108" s="60"/>
    </row>
    <row r="109" spans="8:34" ht="15.75" customHeight="1" x14ac:dyDescent="0.25">
      <c r="H109" s="60"/>
      <c r="I109" s="60"/>
      <c r="S109" s="60"/>
      <c r="AC109" s="60"/>
      <c r="AE109" s="60"/>
      <c r="AH109" s="60"/>
    </row>
    <row r="110" spans="8:34" ht="15.75" customHeight="1" x14ac:dyDescent="0.25">
      <c r="H110" s="60"/>
      <c r="I110" s="60"/>
      <c r="S110" s="60"/>
      <c r="AC110" s="60"/>
      <c r="AE110" s="60"/>
      <c r="AH110" s="60"/>
    </row>
    <row r="111" spans="8:34" ht="15.75" customHeight="1" x14ac:dyDescent="0.25">
      <c r="H111" s="60"/>
      <c r="I111" s="60"/>
      <c r="S111" s="60"/>
      <c r="AC111" s="60"/>
      <c r="AE111" s="60"/>
      <c r="AH111" s="60"/>
    </row>
    <row r="112" spans="8:34" ht="15.75" customHeight="1" x14ac:dyDescent="0.25">
      <c r="H112" s="60"/>
      <c r="I112" s="60"/>
      <c r="S112" s="60"/>
      <c r="AC112" s="60"/>
      <c r="AE112" s="60"/>
      <c r="AH112" s="60"/>
    </row>
    <row r="113" spans="8:34" ht="15.75" customHeight="1" x14ac:dyDescent="0.25">
      <c r="H113" s="60"/>
      <c r="I113" s="60"/>
      <c r="S113" s="60"/>
      <c r="AC113" s="60"/>
      <c r="AE113" s="60"/>
      <c r="AH113" s="60"/>
    </row>
    <row r="114" spans="8:34" ht="15.75" customHeight="1" x14ac:dyDescent="0.25">
      <c r="H114" s="60"/>
      <c r="I114" s="60"/>
      <c r="S114" s="60"/>
      <c r="AC114" s="60"/>
      <c r="AE114" s="60"/>
      <c r="AH114" s="60"/>
    </row>
    <row r="115" spans="8:34" ht="15.75" customHeight="1" x14ac:dyDescent="0.25">
      <c r="H115" s="60"/>
      <c r="I115" s="60"/>
      <c r="S115" s="60"/>
      <c r="AC115" s="60"/>
      <c r="AE115" s="60"/>
      <c r="AH115" s="60"/>
    </row>
    <row r="116" spans="8:34" ht="15.75" customHeight="1" x14ac:dyDescent="0.25">
      <c r="H116" s="60"/>
      <c r="I116" s="60"/>
      <c r="S116" s="60"/>
      <c r="AC116" s="60"/>
      <c r="AE116" s="60"/>
      <c r="AH116" s="60"/>
    </row>
    <row r="117" spans="8:34" ht="15.75" customHeight="1" x14ac:dyDescent="0.25">
      <c r="H117" s="60"/>
      <c r="I117" s="60"/>
      <c r="S117" s="60"/>
      <c r="AC117" s="60"/>
      <c r="AE117" s="60"/>
      <c r="AH117" s="60"/>
    </row>
    <row r="118" spans="8:34" ht="15.75" customHeight="1" x14ac:dyDescent="0.25">
      <c r="H118" s="60"/>
      <c r="I118" s="60"/>
      <c r="S118" s="60"/>
      <c r="AC118" s="60"/>
      <c r="AE118" s="60"/>
      <c r="AH118" s="60"/>
    </row>
    <row r="119" spans="8:34" ht="15.75" customHeight="1" x14ac:dyDescent="0.25">
      <c r="H119" s="60"/>
      <c r="I119" s="60"/>
      <c r="S119" s="60"/>
      <c r="AC119" s="60"/>
      <c r="AE119" s="60"/>
      <c r="AH119" s="60"/>
    </row>
    <row r="120" spans="8:34" ht="15.75" customHeight="1" x14ac:dyDescent="0.25">
      <c r="H120" s="60"/>
      <c r="I120" s="60"/>
      <c r="S120" s="60"/>
      <c r="AC120" s="60"/>
      <c r="AE120" s="60"/>
      <c r="AH120" s="60"/>
    </row>
    <row r="121" spans="8:34" ht="15.75" customHeight="1" x14ac:dyDescent="0.25">
      <c r="H121" s="60"/>
      <c r="I121" s="60"/>
      <c r="S121" s="60"/>
      <c r="AC121" s="60"/>
      <c r="AE121" s="60"/>
      <c r="AH121" s="60"/>
    </row>
    <row r="122" spans="8:34" ht="15.75" customHeight="1" x14ac:dyDescent="0.25">
      <c r="H122" s="60"/>
      <c r="I122" s="60"/>
      <c r="S122" s="60"/>
      <c r="AC122" s="60"/>
      <c r="AE122" s="60"/>
      <c r="AH122" s="60"/>
    </row>
    <row r="123" spans="8:34" ht="15.75" customHeight="1" x14ac:dyDescent="0.25">
      <c r="H123" s="60"/>
      <c r="I123" s="60"/>
      <c r="S123" s="60"/>
      <c r="AC123" s="60"/>
      <c r="AE123" s="60"/>
      <c r="AH123" s="60"/>
    </row>
    <row r="124" spans="8:34" ht="15.75" customHeight="1" x14ac:dyDescent="0.25">
      <c r="H124" s="60"/>
      <c r="I124" s="60"/>
      <c r="S124" s="60"/>
      <c r="AC124" s="60"/>
      <c r="AE124" s="60"/>
      <c r="AH124" s="60"/>
    </row>
    <row r="125" spans="8:34" ht="15.75" customHeight="1" x14ac:dyDescent="0.25">
      <c r="H125" s="60"/>
      <c r="I125" s="60"/>
      <c r="S125" s="60"/>
      <c r="AC125" s="60"/>
      <c r="AE125" s="60"/>
      <c r="AH125" s="60"/>
    </row>
    <row r="126" spans="8:34" ht="15.75" customHeight="1" x14ac:dyDescent="0.25">
      <c r="H126" s="60"/>
      <c r="I126" s="60"/>
      <c r="S126" s="60"/>
      <c r="AC126" s="60"/>
      <c r="AE126" s="60"/>
      <c r="AH126" s="60"/>
    </row>
    <row r="127" spans="8:34" ht="15.75" customHeight="1" x14ac:dyDescent="0.25">
      <c r="H127" s="60"/>
      <c r="I127" s="60"/>
      <c r="S127" s="60"/>
      <c r="AC127" s="60"/>
      <c r="AE127" s="60"/>
      <c r="AH127" s="60"/>
    </row>
    <row r="128" spans="8:34" ht="15.75" customHeight="1" x14ac:dyDescent="0.25">
      <c r="H128" s="60"/>
      <c r="I128" s="60"/>
      <c r="S128" s="60"/>
      <c r="AC128" s="60"/>
      <c r="AE128" s="60"/>
      <c r="AH128" s="60"/>
    </row>
    <row r="129" spans="8:34" ht="15.75" customHeight="1" x14ac:dyDescent="0.25">
      <c r="H129" s="60"/>
      <c r="I129" s="60"/>
      <c r="S129" s="60"/>
      <c r="AC129" s="60"/>
      <c r="AE129" s="60"/>
      <c r="AH129" s="60"/>
    </row>
    <row r="130" spans="8:34" ht="15.75" customHeight="1" x14ac:dyDescent="0.25">
      <c r="H130" s="60"/>
      <c r="I130" s="60"/>
      <c r="S130" s="60"/>
      <c r="AC130" s="60"/>
      <c r="AE130" s="60"/>
      <c r="AH130" s="60"/>
    </row>
    <row r="131" spans="8:34" ht="15.75" customHeight="1" x14ac:dyDescent="0.25">
      <c r="H131" s="60"/>
      <c r="I131" s="60"/>
      <c r="S131" s="60"/>
      <c r="AC131" s="60"/>
      <c r="AE131" s="60"/>
      <c r="AH131" s="60"/>
    </row>
    <row r="132" spans="8:34" ht="15.75" customHeight="1" x14ac:dyDescent="0.25">
      <c r="H132" s="60"/>
      <c r="I132" s="60"/>
      <c r="S132" s="60"/>
      <c r="AC132" s="60"/>
      <c r="AE132" s="60"/>
      <c r="AH132" s="60"/>
    </row>
    <row r="133" spans="8:34" ht="15.75" customHeight="1" x14ac:dyDescent="0.25">
      <c r="H133" s="60"/>
      <c r="I133" s="60"/>
      <c r="S133" s="60"/>
      <c r="AC133" s="60"/>
      <c r="AE133" s="60"/>
      <c r="AH133" s="60"/>
    </row>
    <row r="134" spans="8:34" ht="15.75" customHeight="1" x14ac:dyDescent="0.25">
      <c r="H134" s="60"/>
      <c r="I134" s="60"/>
      <c r="S134" s="60"/>
      <c r="AC134" s="60"/>
      <c r="AE134" s="60"/>
      <c r="AH134" s="60"/>
    </row>
    <row r="135" spans="8:34" ht="15.75" customHeight="1" x14ac:dyDescent="0.25">
      <c r="H135" s="60"/>
      <c r="I135" s="60"/>
      <c r="S135" s="60"/>
      <c r="AC135" s="60"/>
      <c r="AE135" s="60"/>
      <c r="AH135" s="60"/>
    </row>
    <row r="136" spans="8:34" ht="15.75" customHeight="1" x14ac:dyDescent="0.25">
      <c r="H136" s="60"/>
      <c r="I136" s="60"/>
      <c r="S136" s="60"/>
      <c r="AC136" s="60"/>
      <c r="AE136" s="60"/>
      <c r="AH136" s="60"/>
    </row>
    <row r="137" spans="8:34" ht="15.75" customHeight="1" x14ac:dyDescent="0.25">
      <c r="H137" s="60"/>
      <c r="I137" s="60"/>
      <c r="S137" s="60"/>
      <c r="AC137" s="60"/>
      <c r="AE137" s="60"/>
      <c r="AH137" s="60"/>
    </row>
    <row r="138" spans="8:34" ht="15.75" customHeight="1" x14ac:dyDescent="0.25">
      <c r="H138" s="60"/>
      <c r="I138" s="60"/>
      <c r="S138" s="60"/>
      <c r="AC138" s="60"/>
      <c r="AE138" s="60"/>
      <c r="AH138" s="60"/>
    </row>
    <row r="139" spans="8:34" ht="15.75" customHeight="1" x14ac:dyDescent="0.25">
      <c r="H139" s="60"/>
      <c r="I139" s="60"/>
      <c r="S139" s="60"/>
      <c r="AC139" s="60"/>
      <c r="AE139" s="60"/>
      <c r="AH139" s="60"/>
    </row>
    <row r="140" spans="8:34" ht="15.75" customHeight="1" x14ac:dyDescent="0.25">
      <c r="H140" s="60"/>
      <c r="I140" s="60"/>
      <c r="S140" s="60"/>
      <c r="AC140" s="60"/>
      <c r="AE140" s="60"/>
      <c r="AH140" s="60"/>
    </row>
    <row r="141" spans="8:34" ht="15.75" customHeight="1" x14ac:dyDescent="0.25">
      <c r="H141" s="60"/>
      <c r="I141" s="60"/>
      <c r="S141" s="60"/>
      <c r="AC141" s="60"/>
      <c r="AE141" s="60"/>
      <c r="AH141" s="60"/>
    </row>
    <row r="142" spans="8:34" ht="15.75" customHeight="1" x14ac:dyDescent="0.25">
      <c r="H142" s="60"/>
      <c r="I142" s="60"/>
      <c r="S142" s="60"/>
      <c r="AC142" s="60"/>
      <c r="AE142" s="60"/>
      <c r="AH142" s="60"/>
    </row>
    <row r="143" spans="8:34" ht="15.75" customHeight="1" x14ac:dyDescent="0.25">
      <c r="H143" s="60"/>
      <c r="I143" s="60"/>
      <c r="S143" s="60"/>
      <c r="AC143" s="60"/>
      <c r="AE143" s="60"/>
      <c r="AH143" s="60"/>
    </row>
    <row r="144" spans="8:34" ht="15.75" customHeight="1" x14ac:dyDescent="0.25">
      <c r="H144" s="60"/>
      <c r="I144" s="60"/>
      <c r="S144" s="60"/>
      <c r="AC144" s="60"/>
      <c r="AE144" s="60"/>
      <c r="AH144" s="60"/>
    </row>
    <row r="145" spans="8:34" ht="15.75" customHeight="1" x14ac:dyDescent="0.25">
      <c r="H145" s="60"/>
      <c r="I145" s="60"/>
      <c r="S145" s="60"/>
      <c r="AC145" s="60"/>
      <c r="AE145" s="60"/>
      <c r="AH145" s="60"/>
    </row>
    <row r="146" spans="8:34" ht="15.75" customHeight="1" x14ac:dyDescent="0.25">
      <c r="H146" s="60"/>
      <c r="I146" s="60"/>
      <c r="S146" s="60"/>
      <c r="AC146" s="60"/>
      <c r="AE146" s="60"/>
      <c r="AH146" s="60"/>
    </row>
    <row r="147" spans="8:34" ht="15.75" customHeight="1" x14ac:dyDescent="0.25">
      <c r="H147" s="60"/>
      <c r="I147" s="60"/>
      <c r="S147" s="60"/>
      <c r="AC147" s="60"/>
      <c r="AE147" s="60"/>
      <c r="AH147" s="60"/>
    </row>
    <row r="148" spans="8:34" ht="15.75" customHeight="1" x14ac:dyDescent="0.25">
      <c r="H148" s="60"/>
      <c r="I148" s="60"/>
      <c r="S148" s="60"/>
      <c r="AC148" s="60"/>
      <c r="AE148" s="60"/>
      <c r="AH148" s="60"/>
    </row>
    <row r="149" spans="8:34" ht="15.75" customHeight="1" x14ac:dyDescent="0.25">
      <c r="H149" s="60"/>
      <c r="I149" s="60"/>
      <c r="S149" s="60"/>
      <c r="AC149" s="60"/>
      <c r="AE149" s="60"/>
      <c r="AH149" s="60"/>
    </row>
    <row r="150" spans="8:34" ht="15.75" customHeight="1" x14ac:dyDescent="0.25">
      <c r="H150" s="60"/>
      <c r="I150" s="60"/>
      <c r="S150" s="60"/>
      <c r="AC150" s="60"/>
      <c r="AE150" s="60"/>
      <c r="AH150" s="60"/>
    </row>
    <row r="151" spans="8:34" ht="15.75" customHeight="1" x14ac:dyDescent="0.25">
      <c r="H151" s="60"/>
      <c r="I151" s="60"/>
      <c r="S151" s="60"/>
      <c r="AC151" s="60"/>
      <c r="AE151" s="60"/>
      <c r="AH151" s="60"/>
    </row>
    <row r="152" spans="8:34" ht="15.75" customHeight="1" x14ac:dyDescent="0.25">
      <c r="H152" s="60"/>
      <c r="I152" s="60"/>
      <c r="S152" s="60"/>
      <c r="AC152" s="60"/>
      <c r="AE152" s="60"/>
      <c r="AH152" s="60"/>
    </row>
    <row r="153" spans="8:34" ht="15.75" customHeight="1" x14ac:dyDescent="0.25">
      <c r="H153" s="60"/>
      <c r="I153" s="60"/>
      <c r="S153" s="60"/>
      <c r="AC153" s="60"/>
      <c r="AE153" s="60"/>
      <c r="AH153" s="60"/>
    </row>
    <row r="154" spans="8:34" ht="15.75" customHeight="1" x14ac:dyDescent="0.25">
      <c r="H154" s="60"/>
      <c r="I154" s="60"/>
      <c r="S154" s="60"/>
      <c r="AC154" s="60"/>
      <c r="AE154" s="60"/>
      <c r="AH154" s="60"/>
    </row>
    <row r="155" spans="8:34" ht="15.75" customHeight="1" x14ac:dyDescent="0.25">
      <c r="H155" s="60"/>
      <c r="I155" s="60"/>
      <c r="S155" s="60"/>
      <c r="AC155" s="60"/>
      <c r="AE155" s="60"/>
      <c r="AH155" s="60"/>
    </row>
    <row r="156" spans="8:34" ht="15.75" customHeight="1" x14ac:dyDescent="0.25">
      <c r="H156" s="60"/>
      <c r="I156" s="60"/>
      <c r="S156" s="60"/>
      <c r="AC156" s="60"/>
      <c r="AE156" s="60"/>
      <c r="AH156" s="60"/>
    </row>
    <row r="157" spans="8:34" ht="15.75" customHeight="1" x14ac:dyDescent="0.25">
      <c r="H157" s="60"/>
      <c r="I157" s="60"/>
      <c r="S157" s="60"/>
      <c r="AC157" s="60"/>
      <c r="AE157" s="60"/>
      <c r="AH157" s="60"/>
    </row>
    <row r="158" spans="8:34" ht="15.75" customHeight="1" x14ac:dyDescent="0.25">
      <c r="H158" s="60"/>
      <c r="I158" s="60"/>
      <c r="S158" s="60"/>
      <c r="AC158" s="60"/>
      <c r="AE158" s="60"/>
      <c r="AH158" s="60"/>
    </row>
    <row r="159" spans="8:34" ht="15.75" customHeight="1" x14ac:dyDescent="0.25">
      <c r="H159" s="60"/>
      <c r="I159" s="60"/>
      <c r="S159" s="60"/>
      <c r="AC159" s="60"/>
      <c r="AE159" s="60"/>
      <c r="AH159" s="60"/>
    </row>
    <row r="160" spans="8:34" ht="15.75" customHeight="1" x14ac:dyDescent="0.25">
      <c r="H160" s="60"/>
      <c r="I160" s="60"/>
      <c r="S160" s="60"/>
      <c r="AC160" s="60"/>
      <c r="AE160" s="60"/>
      <c r="AH160" s="60"/>
    </row>
    <row r="161" spans="8:34" ht="15.75" customHeight="1" x14ac:dyDescent="0.25">
      <c r="H161" s="60"/>
      <c r="I161" s="60"/>
      <c r="S161" s="60"/>
      <c r="AC161" s="60"/>
      <c r="AE161" s="60"/>
      <c r="AH161" s="60"/>
    </row>
    <row r="162" spans="8:34" ht="15.75" customHeight="1" x14ac:dyDescent="0.25">
      <c r="H162" s="60"/>
      <c r="I162" s="60"/>
      <c r="S162" s="60"/>
      <c r="AC162" s="60"/>
      <c r="AE162" s="60"/>
      <c r="AH162" s="60"/>
    </row>
    <row r="163" spans="8:34" ht="15.75" customHeight="1" x14ac:dyDescent="0.25">
      <c r="H163" s="60"/>
      <c r="I163" s="60"/>
      <c r="S163" s="60"/>
      <c r="AC163" s="60"/>
      <c r="AE163" s="60"/>
      <c r="AH163" s="60"/>
    </row>
    <row r="164" spans="8:34" ht="15.75" customHeight="1" x14ac:dyDescent="0.25">
      <c r="H164" s="60"/>
      <c r="I164" s="60"/>
      <c r="S164" s="60"/>
      <c r="AC164" s="60"/>
      <c r="AE164" s="60"/>
      <c r="AH164" s="60"/>
    </row>
    <row r="165" spans="8:34" ht="15.75" customHeight="1" x14ac:dyDescent="0.25">
      <c r="H165" s="60"/>
      <c r="I165" s="60"/>
      <c r="S165" s="60"/>
      <c r="AC165" s="60"/>
      <c r="AE165" s="60"/>
      <c r="AH165" s="60"/>
    </row>
    <row r="166" spans="8:34" ht="15.75" customHeight="1" x14ac:dyDescent="0.25">
      <c r="H166" s="60"/>
      <c r="I166" s="60"/>
      <c r="S166" s="60"/>
      <c r="AC166" s="60"/>
      <c r="AE166" s="60"/>
      <c r="AH166" s="60"/>
    </row>
    <row r="167" spans="8:34" ht="15.75" customHeight="1" x14ac:dyDescent="0.25">
      <c r="H167" s="60"/>
      <c r="I167" s="60"/>
      <c r="S167" s="60"/>
      <c r="AC167" s="60"/>
      <c r="AE167" s="60"/>
      <c r="AH167" s="60"/>
    </row>
    <row r="168" spans="8:34" ht="15.75" customHeight="1" x14ac:dyDescent="0.25">
      <c r="H168" s="60"/>
      <c r="I168" s="60"/>
      <c r="S168" s="60"/>
      <c r="AC168" s="60"/>
      <c r="AE168" s="60"/>
      <c r="AH168" s="60"/>
    </row>
    <row r="169" spans="8:34" ht="15.75" customHeight="1" x14ac:dyDescent="0.25">
      <c r="H169" s="60"/>
      <c r="I169" s="60"/>
      <c r="S169" s="60"/>
      <c r="AC169" s="60"/>
      <c r="AE169" s="60"/>
      <c r="AH169" s="60"/>
    </row>
    <row r="170" spans="8:34" ht="15.75" customHeight="1" x14ac:dyDescent="0.25">
      <c r="H170" s="60"/>
      <c r="I170" s="60"/>
      <c r="S170" s="60"/>
      <c r="AC170" s="60"/>
      <c r="AE170" s="60"/>
      <c r="AH170" s="60"/>
    </row>
    <row r="171" spans="8:34" ht="15.75" customHeight="1" x14ac:dyDescent="0.25">
      <c r="H171" s="60"/>
      <c r="I171" s="60"/>
      <c r="S171" s="60"/>
      <c r="AC171" s="60"/>
      <c r="AE171" s="60"/>
      <c r="AH171" s="60"/>
    </row>
    <row r="172" spans="8:34" ht="15.75" customHeight="1" x14ac:dyDescent="0.25">
      <c r="H172" s="60"/>
      <c r="I172" s="60"/>
      <c r="S172" s="60"/>
      <c r="AC172" s="60"/>
      <c r="AE172" s="60"/>
      <c r="AH172" s="60"/>
    </row>
    <row r="173" spans="8:34" ht="15.75" customHeight="1" x14ac:dyDescent="0.25">
      <c r="H173" s="60"/>
      <c r="I173" s="60"/>
      <c r="S173" s="60"/>
      <c r="AC173" s="60"/>
      <c r="AE173" s="60"/>
      <c r="AH173" s="60"/>
    </row>
    <row r="174" spans="8:34" ht="15.75" customHeight="1" x14ac:dyDescent="0.25">
      <c r="H174" s="60"/>
      <c r="I174" s="60"/>
      <c r="S174" s="60"/>
      <c r="AC174" s="60"/>
      <c r="AE174" s="60"/>
      <c r="AH174" s="60"/>
    </row>
    <row r="175" spans="8:34" ht="15.75" customHeight="1" x14ac:dyDescent="0.25">
      <c r="H175" s="60"/>
      <c r="I175" s="60"/>
      <c r="S175" s="60"/>
      <c r="AC175" s="60"/>
      <c r="AE175" s="60"/>
      <c r="AH175" s="60"/>
    </row>
    <row r="176" spans="8:34" ht="15.75" customHeight="1" x14ac:dyDescent="0.25">
      <c r="H176" s="60"/>
      <c r="I176" s="60"/>
      <c r="S176" s="60"/>
      <c r="AC176" s="60"/>
      <c r="AE176" s="60"/>
      <c r="AH176" s="60"/>
    </row>
    <row r="177" spans="8:34" ht="15.75" customHeight="1" x14ac:dyDescent="0.25">
      <c r="H177" s="60"/>
      <c r="I177" s="60"/>
      <c r="S177" s="60"/>
      <c r="AC177" s="60"/>
      <c r="AE177" s="60"/>
      <c r="AH177" s="60"/>
    </row>
    <row r="178" spans="8:34" ht="15.75" customHeight="1" x14ac:dyDescent="0.25">
      <c r="H178" s="60"/>
      <c r="I178" s="60"/>
      <c r="S178" s="60"/>
      <c r="AC178" s="60"/>
      <c r="AE178" s="60"/>
      <c r="AH178" s="60"/>
    </row>
    <row r="179" spans="8:34" ht="15.75" customHeight="1" x14ac:dyDescent="0.25">
      <c r="H179" s="60"/>
      <c r="I179" s="60"/>
      <c r="S179" s="60"/>
      <c r="AC179" s="60"/>
      <c r="AE179" s="60"/>
      <c r="AH179" s="60"/>
    </row>
    <row r="180" spans="8:34" ht="15.75" customHeight="1" x14ac:dyDescent="0.25">
      <c r="H180" s="60"/>
      <c r="I180" s="60"/>
      <c r="S180" s="60"/>
      <c r="AC180" s="60"/>
      <c r="AE180" s="60"/>
      <c r="AH180" s="60"/>
    </row>
    <row r="181" spans="8:34" ht="15.75" customHeight="1" x14ac:dyDescent="0.25">
      <c r="H181" s="60"/>
      <c r="I181" s="60"/>
      <c r="S181" s="60"/>
      <c r="AC181" s="60"/>
      <c r="AE181" s="60"/>
      <c r="AH181" s="60"/>
    </row>
    <row r="182" spans="8:34" ht="15.75" customHeight="1" x14ac:dyDescent="0.25">
      <c r="H182" s="60"/>
      <c r="I182" s="60"/>
      <c r="S182" s="60"/>
      <c r="AC182" s="60"/>
      <c r="AE182" s="60"/>
      <c r="AH182" s="60"/>
    </row>
    <row r="183" spans="8:34" ht="15.75" customHeight="1" x14ac:dyDescent="0.25">
      <c r="H183" s="60"/>
      <c r="I183" s="60"/>
      <c r="S183" s="60"/>
      <c r="AC183" s="60"/>
      <c r="AE183" s="60"/>
      <c r="AH183" s="60"/>
    </row>
    <row r="184" spans="8:34" ht="15.75" customHeight="1" x14ac:dyDescent="0.25">
      <c r="H184" s="60"/>
      <c r="I184" s="60"/>
      <c r="S184" s="60"/>
      <c r="AC184" s="60"/>
      <c r="AE184" s="60"/>
      <c r="AH184" s="60"/>
    </row>
    <row r="185" spans="8:34" ht="15.75" customHeight="1" x14ac:dyDescent="0.25">
      <c r="H185" s="60"/>
      <c r="I185" s="60"/>
      <c r="S185" s="60"/>
      <c r="AC185" s="60"/>
      <c r="AE185" s="60"/>
      <c r="AH185" s="60"/>
    </row>
    <row r="186" spans="8:34" ht="15.75" customHeight="1" x14ac:dyDescent="0.25">
      <c r="H186" s="60"/>
      <c r="I186" s="60"/>
      <c r="S186" s="60"/>
      <c r="AC186" s="60"/>
      <c r="AE186" s="60"/>
      <c r="AH186" s="60"/>
    </row>
    <row r="187" spans="8:34" ht="15.75" customHeight="1" x14ac:dyDescent="0.25">
      <c r="H187" s="60"/>
      <c r="I187" s="60"/>
      <c r="S187" s="60"/>
      <c r="AC187" s="60"/>
      <c r="AE187" s="60"/>
      <c r="AH187" s="60"/>
    </row>
    <row r="188" spans="8:34" ht="15.75" customHeight="1" x14ac:dyDescent="0.25">
      <c r="H188" s="60"/>
      <c r="I188" s="60"/>
      <c r="S188" s="60"/>
      <c r="AC188" s="60"/>
      <c r="AE188" s="60"/>
      <c r="AH188" s="60"/>
    </row>
    <row r="189" spans="8:34" ht="15.75" customHeight="1" x14ac:dyDescent="0.25">
      <c r="H189" s="60"/>
      <c r="I189" s="60"/>
      <c r="S189" s="60"/>
      <c r="AC189" s="60"/>
      <c r="AE189" s="60"/>
      <c r="AH189" s="60"/>
    </row>
    <row r="190" spans="8:34" ht="15.75" customHeight="1" x14ac:dyDescent="0.25">
      <c r="H190" s="60"/>
      <c r="I190" s="60"/>
      <c r="S190" s="60"/>
      <c r="AC190" s="60"/>
      <c r="AE190" s="60"/>
      <c r="AH190" s="60"/>
    </row>
    <row r="191" spans="8:34" ht="15.75" customHeight="1" x14ac:dyDescent="0.25">
      <c r="H191" s="60"/>
      <c r="I191" s="60"/>
      <c r="S191" s="60"/>
      <c r="AC191" s="60"/>
      <c r="AE191" s="60"/>
      <c r="AH191" s="60"/>
    </row>
    <row r="192" spans="8:34" ht="15.75" customHeight="1" x14ac:dyDescent="0.25">
      <c r="H192" s="60"/>
      <c r="I192" s="60"/>
      <c r="S192" s="60"/>
      <c r="AC192" s="60"/>
      <c r="AE192" s="60"/>
      <c r="AH192" s="60"/>
    </row>
    <row r="193" spans="8:34" ht="15.75" customHeight="1" x14ac:dyDescent="0.25">
      <c r="H193" s="60"/>
      <c r="I193" s="60"/>
      <c r="S193" s="60"/>
      <c r="AC193" s="60"/>
      <c r="AE193" s="60"/>
      <c r="AH193" s="60"/>
    </row>
    <row r="194" spans="8:34" ht="15.75" customHeight="1" x14ac:dyDescent="0.25">
      <c r="H194" s="60"/>
      <c r="I194" s="60"/>
      <c r="S194" s="60"/>
      <c r="AC194" s="60"/>
      <c r="AE194" s="60"/>
      <c r="AH194" s="60"/>
    </row>
    <row r="195" spans="8:34" ht="15.75" customHeight="1" x14ac:dyDescent="0.25">
      <c r="H195" s="60"/>
      <c r="I195" s="60"/>
      <c r="S195" s="60"/>
      <c r="AC195" s="60"/>
      <c r="AE195" s="60"/>
      <c r="AH195" s="60"/>
    </row>
    <row r="196" spans="8:34" ht="15.75" customHeight="1" x14ac:dyDescent="0.25">
      <c r="H196" s="60"/>
      <c r="I196" s="60"/>
      <c r="S196" s="60"/>
      <c r="AC196" s="60"/>
      <c r="AE196" s="60"/>
      <c r="AH196" s="60"/>
    </row>
    <row r="197" spans="8:34" ht="15.75" customHeight="1" x14ac:dyDescent="0.25">
      <c r="H197" s="60"/>
      <c r="I197" s="60"/>
      <c r="S197" s="60"/>
      <c r="AC197" s="60"/>
      <c r="AE197" s="60"/>
      <c r="AH197" s="60"/>
    </row>
    <row r="198" spans="8:34" ht="15.75" customHeight="1" x14ac:dyDescent="0.25">
      <c r="H198" s="60"/>
      <c r="I198" s="60"/>
      <c r="S198" s="60"/>
      <c r="AC198" s="60"/>
      <c r="AE198" s="60"/>
      <c r="AH198" s="60"/>
    </row>
    <row r="199" spans="8:34" ht="15.75" customHeight="1" x14ac:dyDescent="0.25">
      <c r="H199" s="60"/>
      <c r="I199" s="60"/>
      <c r="S199" s="60"/>
      <c r="AC199" s="60"/>
      <c r="AE199" s="60"/>
      <c r="AH199" s="60"/>
    </row>
    <row r="200" spans="8:34" ht="15.75" customHeight="1" x14ac:dyDescent="0.25">
      <c r="H200" s="60"/>
      <c r="I200" s="60"/>
      <c r="S200" s="60"/>
      <c r="AC200" s="60"/>
      <c r="AE200" s="60"/>
      <c r="AH200" s="60"/>
    </row>
    <row r="201" spans="8:34" ht="15.75" customHeight="1" x14ac:dyDescent="0.25">
      <c r="H201" s="60"/>
      <c r="I201" s="60"/>
      <c r="S201" s="60"/>
      <c r="AC201" s="60"/>
      <c r="AE201" s="60"/>
      <c r="AH201" s="60"/>
    </row>
    <row r="202" spans="8:34" ht="15.75" customHeight="1" x14ac:dyDescent="0.25">
      <c r="H202" s="60"/>
      <c r="I202" s="60"/>
      <c r="S202" s="60"/>
      <c r="AC202" s="60"/>
      <c r="AE202" s="60"/>
      <c r="AH202" s="60"/>
    </row>
    <row r="203" spans="8:34" ht="15.75" customHeight="1" x14ac:dyDescent="0.25">
      <c r="H203" s="60"/>
      <c r="I203" s="60"/>
      <c r="S203" s="60"/>
      <c r="AC203" s="60"/>
      <c r="AE203" s="60"/>
      <c r="AH203" s="60"/>
    </row>
    <row r="204" spans="8:34" ht="15.75" customHeight="1" x14ac:dyDescent="0.25">
      <c r="H204" s="60"/>
      <c r="I204" s="60"/>
      <c r="S204" s="60"/>
      <c r="AC204" s="60"/>
      <c r="AE204" s="60"/>
      <c r="AH204" s="60"/>
    </row>
    <row r="205" spans="8:34" ht="15.75" customHeight="1" x14ac:dyDescent="0.25">
      <c r="H205" s="60"/>
      <c r="I205" s="60"/>
      <c r="S205" s="60"/>
      <c r="AC205" s="60"/>
      <c r="AE205" s="60"/>
      <c r="AH205" s="60"/>
    </row>
    <row r="206" spans="8:34" ht="15.75" customHeight="1" x14ac:dyDescent="0.25">
      <c r="H206" s="60"/>
      <c r="I206" s="60"/>
      <c r="S206" s="60"/>
      <c r="AC206" s="60"/>
      <c r="AE206" s="60"/>
      <c r="AH206" s="60"/>
    </row>
    <row r="207" spans="8:34" ht="15.75" customHeight="1" x14ac:dyDescent="0.25">
      <c r="H207" s="60"/>
      <c r="I207" s="60"/>
      <c r="S207" s="60"/>
      <c r="AC207" s="60"/>
      <c r="AE207" s="60"/>
      <c r="AH207" s="60"/>
    </row>
    <row r="208" spans="8:34" ht="15.75" customHeight="1" x14ac:dyDescent="0.25">
      <c r="H208" s="60"/>
      <c r="I208" s="60"/>
      <c r="S208" s="60"/>
      <c r="AC208" s="60"/>
      <c r="AE208" s="60"/>
      <c r="AH208" s="60"/>
    </row>
    <row r="209" spans="8:34" ht="15.75" customHeight="1" x14ac:dyDescent="0.25">
      <c r="H209" s="60"/>
      <c r="I209" s="60"/>
      <c r="S209" s="60"/>
      <c r="AC209" s="60"/>
      <c r="AE209" s="60"/>
      <c r="AH209" s="60"/>
    </row>
    <row r="210" spans="8:34" ht="15.75" customHeight="1" x14ac:dyDescent="0.25">
      <c r="H210" s="60"/>
      <c r="I210" s="60"/>
      <c r="S210" s="60"/>
      <c r="AC210" s="60"/>
      <c r="AE210" s="60"/>
      <c r="AH210" s="60"/>
    </row>
    <row r="211" spans="8:34" ht="15.75" customHeight="1" x14ac:dyDescent="0.25">
      <c r="H211" s="60"/>
      <c r="I211" s="60"/>
      <c r="S211" s="60"/>
      <c r="AC211" s="60"/>
      <c r="AE211" s="60"/>
      <c r="AH211" s="60"/>
    </row>
    <row r="212" spans="8:34" ht="15.75" customHeight="1" x14ac:dyDescent="0.25">
      <c r="H212" s="60"/>
      <c r="I212" s="60"/>
      <c r="S212" s="60"/>
      <c r="AC212" s="60"/>
      <c r="AE212" s="60"/>
      <c r="AH212" s="60"/>
    </row>
    <row r="213" spans="8:34" ht="15.75" customHeight="1" x14ac:dyDescent="0.25">
      <c r="H213" s="60"/>
      <c r="I213" s="60"/>
      <c r="S213" s="60"/>
      <c r="AC213" s="60"/>
      <c r="AE213" s="60"/>
      <c r="AH213" s="60"/>
    </row>
    <row r="214" spans="8:34" ht="15.75" customHeight="1" x14ac:dyDescent="0.25">
      <c r="H214" s="60"/>
      <c r="I214" s="60"/>
      <c r="S214" s="60"/>
      <c r="AC214" s="60"/>
      <c r="AE214" s="60"/>
      <c r="AH214" s="60"/>
    </row>
    <row r="215" spans="8:34" ht="15.75" customHeight="1" x14ac:dyDescent="0.25">
      <c r="H215" s="60"/>
      <c r="I215" s="60"/>
      <c r="S215" s="60"/>
      <c r="AC215" s="60"/>
      <c r="AE215" s="60"/>
      <c r="AH215" s="60"/>
    </row>
    <row r="216" spans="8:34" ht="15.75" customHeight="1" x14ac:dyDescent="0.25">
      <c r="H216" s="60"/>
      <c r="I216" s="60"/>
      <c r="S216" s="60"/>
      <c r="AC216" s="60"/>
      <c r="AE216" s="60"/>
      <c r="AH216" s="60"/>
    </row>
    <row r="217" spans="8:34" ht="15.75" customHeight="1" x14ac:dyDescent="0.25">
      <c r="H217" s="60"/>
      <c r="I217" s="60"/>
      <c r="S217" s="60"/>
      <c r="AC217" s="60"/>
      <c r="AE217" s="60"/>
      <c r="AH217" s="60"/>
    </row>
    <row r="218" spans="8:34" ht="15.75" customHeight="1" x14ac:dyDescent="0.25">
      <c r="H218" s="60"/>
      <c r="I218" s="60"/>
      <c r="S218" s="60"/>
      <c r="AC218" s="60"/>
      <c r="AE218" s="60"/>
      <c r="AH218" s="60"/>
    </row>
    <row r="219" spans="8:34" ht="15.75" customHeight="1" x14ac:dyDescent="0.25">
      <c r="H219" s="60"/>
      <c r="I219" s="60"/>
      <c r="S219" s="60"/>
      <c r="AC219" s="60"/>
      <c r="AE219" s="60"/>
      <c r="AH219" s="60"/>
    </row>
    <row r="220" spans="8:34" ht="15.75" customHeight="1" x14ac:dyDescent="0.25">
      <c r="H220" s="60"/>
      <c r="I220" s="60"/>
      <c r="S220" s="60"/>
      <c r="AC220" s="60"/>
      <c r="AE220" s="60"/>
      <c r="AH220" s="60"/>
    </row>
    <row r="221" spans="8:34" ht="15.75" customHeight="1" x14ac:dyDescent="0.25">
      <c r="H221" s="60"/>
      <c r="I221" s="60"/>
      <c r="S221" s="60"/>
      <c r="AC221" s="60"/>
      <c r="AE221" s="60"/>
      <c r="AH221" s="60"/>
    </row>
    <row r="222" spans="8:34" ht="15.75" customHeight="1" x14ac:dyDescent="0.25">
      <c r="H222" s="60"/>
      <c r="I222" s="60"/>
      <c r="S222" s="60"/>
      <c r="AC222" s="60"/>
      <c r="AE222" s="60"/>
      <c r="AH222" s="60"/>
    </row>
    <row r="223" spans="8:34" ht="15.75" customHeight="1" x14ac:dyDescent="0.25">
      <c r="H223" s="60"/>
      <c r="I223" s="60"/>
      <c r="S223" s="60"/>
      <c r="AC223" s="60"/>
      <c r="AE223" s="60"/>
      <c r="AH223" s="60"/>
    </row>
    <row r="224" spans="8:34" ht="15.75" customHeight="1" x14ac:dyDescent="0.25">
      <c r="H224" s="60"/>
      <c r="I224" s="60"/>
      <c r="S224" s="60"/>
      <c r="AC224" s="60"/>
      <c r="AE224" s="60"/>
      <c r="AH224" s="60"/>
    </row>
    <row r="225" spans="8:34" ht="15.75" customHeight="1" x14ac:dyDescent="0.25">
      <c r="H225" s="60"/>
      <c r="I225" s="60"/>
      <c r="S225" s="60"/>
      <c r="AC225" s="60"/>
      <c r="AE225" s="60"/>
      <c r="AH225" s="60"/>
    </row>
    <row r="226" spans="8:34" ht="15.75" customHeight="1" x14ac:dyDescent="0.25">
      <c r="H226" s="60"/>
      <c r="I226" s="60"/>
      <c r="S226" s="60"/>
      <c r="AC226" s="60"/>
      <c r="AE226" s="60"/>
      <c r="AH226" s="60"/>
    </row>
    <row r="227" spans="8:34" ht="15.75" customHeight="1" x14ac:dyDescent="0.25">
      <c r="H227" s="60"/>
      <c r="I227" s="60"/>
      <c r="S227" s="60"/>
      <c r="AC227" s="60"/>
      <c r="AE227" s="60"/>
      <c r="AH227" s="60"/>
    </row>
    <row r="228" spans="8:34" ht="15.75" customHeight="1" x14ac:dyDescent="0.25">
      <c r="H228" s="60"/>
      <c r="I228" s="60"/>
      <c r="S228" s="60"/>
      <c r="AC228" s="60"/>
      <c r="AE228" s="60"/>
      <c r="AH228" s="60"/>
    </row>
    <row r="229" spans="8:34" ht="15.75" customHeight="1" x14ac:dyDescent="0.25">
      <c r="H229" s="60"/>
      <c r="I229" s="60"/>
      <c r="S229" s="60"/>
      <c r="AC229" s="60"/>
      <c r="AE229" s="60"/>
      <c r="AH229" s="60"/>
    </row>
    <row r="230" spans="8:34" ht="15.75" customHeight="1" x14ac:dyDescent="0.25">
      <c r="H230" s="60"/>
      <c r="I230" s="60"/>
      <c r="S230" s="60"/>
      <c r="AC230" s="60"/>
      <c r="AE230" s="60"/>
      <c r="AH230" s="60"/>
    </row>
    <row r="231" spans="8:34" ht="15.75" customHeight="1" x14ac:dyDescent="0.25">
      <c r="H231" s="60"/>
      <c r="I231" s="60"/>
      <c r="S231" s="60"/>
      <c r="AC231" s="60"/>
      <c r="AE231" s="60"/>
      <c r="AH231" s="60"/>
    </row>
    <row r="232" spans="8:34" ht="15.75" customHeight="1" x14ac:dyDescent="0.25">
      <c r="H232" s="60"/>
      <c r="I232" s="60"/>
      <c r="S232" s="60"/>
      <c r="AC232" s="60"/>
      <c r="AE232" s="60"/>
      <c r="AH232" s="60"/>
    </row>
    <row r="233" spans="8:34" ht="15.75" customHeight="1" x14ac:dyDescent="0.25">
      <c r="H233" s="60"/>
      <c r="I233" s="60"/>
      <c r="S233" s="60"/>
      <c r="AC233" s="60"/>
      <c r="AE233" s="60"/>
      <c r="AH233" s="60"/>
    </row>
    <row r="234" spans="8:34" ht="15.75" customHeight="1" x14ac:dyDescent="0.25">
      <c r="H234" s="60"/>
      <c r="I234" s="60"/>
      <c r="S234" s="60"/>
      <c r="AC234" s="60"/>
      <c r="AE234" s="60"/>
      <c r="AH234" s="60"/>
    </row>
    <row r="235" spans="8:34" ht="15.75" customHeight="1" x14ac:dyDescent="0.25">
      <c r="H235" s="60"/>
      <c r="I235" s="60"/>
      <c r="S235" s="60"/>
      <c r="AC235" s="60"/>
      <c r="AE235" s="60"/>
      <c r="AH235" s="60"/>
    </row>
    <row r="236" spans="8:34" ht="15.75" customHeight="1" x14ac:dyDescent="0.25">
      <c r="H236" s="60"/>
      <c r="I236" s="60"/>
      <c r="S236" s="60"/>
      <c r="AC236" s="60"/>
      <c r="AE236" s="60"/>
      <c r="AH236" s="60"/>
    </row>
    <row r="237" spans="8:34" ht="15.75" customHeight="1" x14ac:dyDescent="0.25">
      <c r="H237" s="60"/>
      <c r="I237" s="60"/>
      <c r="S237" s="60"/>
      <c r="AC237" s="60"/>
      <c r="AE237" s="60"/>
      <c r="AH237" s="60"/>
    </row>
    <row r="238" spans="8:34" ht="15.75" customHeight="1" x14ac:dyDescent="0.25">
      <c r="H238" s="60"/>
      <c r="I238" s="60"/>
      <c r="S238" s="60"/>
      <c r="AC238" s="60"/>
      <c r="AE238" s="60"/>
      <c r="AH238" s="60"/>
    </row>
    <row r="239" spans="8:34" ht="15.75" customHeight="1" x14ac:dyDescent="0.25">
      <c r="H239" s="60"/>
      <c r="I239" s="60"/>
      <c r="S239" s="60"/>
      <c r="AC239" s="60"/>
      <c r="AE239" s="60"/>
      <c r="AH239" s="60"/>
    </row>
    <row r="240" spans="8:34" ht="15.75" customHeight="1" x14ac:dyDescent="0.25">
      <c r="H240" s="60"/>
      <c r="I240" s="60"/>
      <c r="S240" s="60"/>
      <c r="AC240" s="60"/>
      <c r="AE240" s="60"/>
      <c r="AH240" s="60"/>
    </row>
    <row r="241" spans="8:34" ht="15.75" customHeight="1" x14ac:dyDescent="0.25">
      <c r="H241" s="60"/>
      <c r="I241" s="60"/>
      <c r="S241" s="60"/>
      <c r="AC241" s="60"/>
      <c r="AE241" s="60"/>
      <c r="AH241" s="60"/>
    </row>
    <row r="242" spans="8:34" ht="15.75" customHeight="1" x14ac:dyDescent="0.25">
      <c r="H242" s="60"/>
      <c r="I242" s="60"/>
      <c r="S242" s="60"/>
      <c r="AC242" s="60"/>
      <c r="AE242" s="60"/>
      <c r="AH242" s="60"/>
    </row>
    <row r="243" spans="8:34" ht="15.75" customHeight="1" x14ac:dyDescent="0.25">
      <c r="H243" s="60"/>
      <c r="I243" s="60"/>
      <c r="S243" s="60"/>
      <c r="AC243" s="60"/>
      <c r="AE243" s="60"/>
      <c r="AH243" s="60"/>
    </row>
    <row r="244" spans="8:34" ht="15.75" customHeight="1" x14ac:dyDescent="0.25">
      <c r="H244" s="60"/>
      <c r="I244" s="60"/>
      <c r="S244" s="60"/>
      <c r="AC244" s="60"/>
      <c r="AE244" s="60"/>
      <c r="AH244" s="60"/>
    </row>
    <row r="245" spans="8:34" ht="15.75" customHeight="1" x14ac:dyDescent="0.25">
      <c r="H245" s="60"/>
      <c r="I245" s="60"/>
      <c r="S245" s="60"/>
      <c r="AC245" s="60"/>
      <c r="AE245" s="60"/>
      <c r="AH245" s="60"/>
    </row>
    <row r="246" spans="8:34" ht="15.75" customHeight="1" x14ac:dyDescent="0.25">
      <c r="H246" s="60"/>
      <c r="I246" s="60"/>
      <c r="S246" s="60"/>
      <c r="AC246" s="60"/>
      <c r="AE246" s="60"/>
      <c r="AH246" s="60"/>
    </row>
    <row r="247" spans="8:34" ht="15.75" customHeight="1" x14ac:dyDescent="0.25">
      <c r="H247" s="60"/>
      <c r="I247" s="60"/>
      <c r="S247" s="60"/>
      <c r="AC247" s="60"/>
      <c r="AE247" s="60"/>
      <c r="AH247" s="60"/>
    </row>
    <row r="248" spans="8:34" ht="15.75" customHeight="1" x14ac:dyDescent="0.25">
      <c r="H248" s="60"/>
      <c r="I248" s="60"/>
      <c r="S248" s="60"/>
      <c r="AC248" s="60"/>
      <c r="AE248" s="60"/>
      <c r="AH248" s="60"/>
    </row>
    <row r="249" spans="8:34" ht="15.75" customHeight="1" x14ac:dyDescent="0.25">
      <c r="H249" s="60"/>
      <c r="I249" s="60"/>
      <c r="S249" s="60"/>
      <c r="AC249" s="60"/>
      <c r="AE249" s="60"/>
      <c r="AH249" s="60"/>
    </row>
    <row r="250" spans="8:34" ht="15.75" customHeight="1" x14ac:dyDescent="0.25">
      <c r="H250" s="60"/>
      <c r="I250" s="60"/>
      <c r="S250" s="60"/>
      <c r="AC250" s="60"/>
      <c r="AE250" s="60"/>
      <c r="AH250" s="60"/>
    </row>
    <row r="251" spans="8:34" ht="15.75" customHeight="1" x14ac:dyDescent="0.25">
      <c r="H251" s="60"/>
      <c r="I251" s="60"/>
      <c r="S251" s="60"/>
      <c r="AC251" s="60"/>
      <c r="AE251" s="60"/>
      <c r="AH251" s="60"/>
    </row>
    <row r="252" spans="8:34" ht="15.75" customHeight="1" x14ac:dyDescent="0.25">
      <c r="H252" s="60"/>
      <c r="I252" s="60"/>
      <c r="S252" s="60"/>
      <c r="AC252" s="60"/>
      <c r="AE252" s="60"/>
      <c r="AH252" s="60"/>
    </row>
    <row r="253" spans="8:34" ht="15.75" customHeight="1" x14ac:dyDescent="0.25">
      <c r="H253" s="60"/>
      <c r="I253" s="60"/>
      <c r="S253" s="60"/>
      <c r="AC253" s="60"/>
      <c r="AE253" s="60"/>
      <c r="AH253" s="60"/>
    </row>
    <row r="254" spans="8:34" ht="15.75" customHeight="1" x14ac:dyDescent="0.25">
      <c r="H254" s="60"/>
      <c r="I254" s="60"/>
      <c r="S254" s="60"/>
      <c r="AC254" s="60"/>
      <c r="AE254" s="60"/>
      <c r="AH254" s="60"/>
    </row>
    <row r="255" spans="8:34" ht="15.75" customHeight="1" x14ac:dyDescent="0.25">
      <c r="H255" s="60"/>
      <c r="I255" s="60"/>
      <c r="S255" s="60"/>
      <c r="AC255" s="60"/>
      <c r="AE255" s="60"/>
      <c r="AH255" s="60"/>
    </row>
    <row r="256" spans="8:34" ht="15.75" customHeight="1" x14ac:dyDescent="0.25">
      <c r="H256" s="60"/>
      <c r="I256" s="60"/>
      <c r="S256" s="60"/>
      <c r="AC256" s="60"/>
      <c r="AE256" s="60"/>
      <c r="AH256" s="60"/>
    </row>
    <row r="257" spans="8:34" ht="15.75" customHeight="1" x14ac:dyDescent="0.25">
      <c r="H257" s="60"/>
      <c r="I257" s="60"/>
      <c r="S257" s="60"/>
      <c r="AC257" s="60"/>
      <c r="AE257" s="60"/>
      <c r="AH257" s="60"/>
    </row>
    <row r="258" spans="8:34" ht="15.75" customHeight="1" x14ac:dyDescent="0.25">
      <c r="H258" s="60"/>
      <c r="I258" s="60"/>
      <c r="S258" s="60"/>
      <c r="AC258" s="60"/>
      <c r="AE258" s="60"/>
      <c r="AH258" s="60"/>
    </row>
    <row r="259" spans="8:34" ht="15.75" customHeight="1" x14ac:dyDescent="0.25">
      <c r="H259" s="60"/>
      <c r="I259" s="60"/>
      <c r="S259" s="60"/>
      <c r="AC259" s="60"/>
      <c r="AE259" s="60"/>
      <c r="AH259" s="60"/>
    </row>
    <row r="260" spans="8:34" ht="15.75" customHeight="1" x14ac:dyDescent="0.25">
      <c r="H260" s="60"/>
      <c r="I260" s="60"/>
      <c r="S260" s="60"/>
      <c r="AC260" s="60"/>
      <c r="AE260" s="60"/>
      <c r="AH260" s="60"/>
    </row>
    <row r="261" spans="8:34" ht="15.75" customHeight="1" x14ac:dyDescent="0.25">
      <c r="H261" s="60"/>
      <c r="I261" s="60"/>
      <c r="S261" s="60"/>
      <c r="AC261" s="60"/>
      <c r="AE261" s="60"/>
      <c r="AH261" s="60"/>
    </row>
    <row r="262" spans="8:34" ht="15.75" customHeight="1" x14ac:dyDescent="0.25">
      <c r="H262" s="60"/>
      <c r="I262" s="60"/>
      <c r="S262" s="60"/>
      <c r="AC262" s="60"/>
      <c r="AE262" s="60"/>
      <c r="AH262" s="60"/>
    </row>
    <row r="263" spans="8:34" ht="15.75" customHeight="1" x14ac:dyDescent="0.25">
      <c r="H263" s="60"/>
      <c r="I263" s="60"/>
      <c r="S263" s="60"/>
      <c r="AC263" s="60"/>
      <c r="AE263" s="60"/>
      <c r="AH263" s="60"/>
    </row>
    <row r="264" spans="8:34" ht="15.75" customHeight="1" x14ac:dyDescent="0.25">
      <c r="H264" s="60"/>
      <c r="I264" s="60"/>
      <c r="S264" s="60"/>
      <c r="AC264" s="60"/>
      <c r="AE264" s="60"/>
      <c r="AH264" s="60"/>
    </row>
    <row r="265" spans="8:34" ht="15.75" customHeight="1" x14ac:dyDescent="0.25">
      <c r="H265" s="60"/>
      <c r="I265" s="60"/>
      <c r="S265" s="60"/>
      <c r="AC265" s="60"/>
      <c r="AE265" s="60"/>
      <c r="AH265" s="60"/>
    </row>
    <row r="266" spans="8:34" ht="15.75" customHeight="1" x14ac:dyDescent="0.25">
      <c r="H266" s="60"/>
      <c r="I266" s="60"/>
      <c r="S266" s="60"/>
      <c r="AC266" s="60"/>
      <c r="AE266" s="60"/>
      <c r="AH266" s="60"/>
    </row>
    <row r="267" spans="8:34" ht="15.75" customHeight="1" x14ac:dyDescent="0.25">
      <c r="H267" s="60"/>
      <c r="I267" s="60"/>
      <c r="S267" s="60"/>
      <c r="AC267" s="60"/>
      <c r="AE267" s="60"/>
      <c r="AH267" s="60"/>
    </row>
    <row r="268" spans="8:34" ht="15.75" customHeight="1" x14ac:dyDescent="0.25">
      <c r="H268" s="60"/>
      <c r="I268" s="60"/>
      <c r="S268" s="60"/>
      <c r="AC268" s="60"/>
      <c r="AE268" s="60"/>
      <c r="AH268" s="60"/>
    </row>
    <row r="269" spans="8:34" ht="15.75" customHeight="1" x14ac:dyDescent="0.25">
      <c r="H269" s="60"/>
      <c r="I269" s="60"/>
      <c r="S269" s="60"/>
      <c r="AC269" s="60"/>
      <c r="AE269" s="60"/>
      <c r="AH269" s="60"/>
    </row>
    <row r="270" spans="8:34" ht="15.75" customHeight="1" x14ac:dyDescent="0.25">
      <c r="H270" s="60"/>
      <c r="I270" s="60"/>
      <c r="S270" s="60"/>
      <c r="AC270" s="60"/>
      <c r="AE270" s="60"/>
      <c r="AH270" s="60"/>
    </row>
    <row r="271" spans="8:34" ht="15.75" customHeight="1" x14ac:dyDescent="0.25">
      <c r="H271" s="60"/>
      <c r="I271" s="60"/>
      <c r="S271" s="60"/>
      <c r="AC271" s="60"/>
      <c r="AE271" s="60"/>
      <c r="AH271" s="60"/>
    </row>
    <row r="272" spans="8:34" ht="15.75" customHeight="1" x14ac:dyDescent="0.25">
      <c r="H272" s="60"/>
      <c r="I272" s="60"/>
      <c r="S272" s="60"/>
      <c r="AC272" s="60"/>
      <c r="AE272" s="60"/>
      <c r="AH272" s="60"/>
    </row>
    <row r="273" spans="8:34" ht="15.75" customHeight="1" x14ac:dyDescent="0.25">
      <c r="H273" s="60"/>
      <c r="I273" s="60"/>
      <c r="S273" s="60"/>
      <c r="AC273" s="60"/>
      <c r="AE273" s="60"/>
      <c r="AH273" s="60"/>
    </row>
    <row r="274" spans="8:34" ht="15.75" customHeight="1" x14ac:dyDescent="0.25">
      <c r="H274" s="60"/>
      <c r="I274" s="60"/>
      <c r="S274" s="60"/>
      <c r="AC274" s="60"/>
      <c r="AE274" s="60"/>
      <c r="AH274" s="60"/>
    </row>
    <row r="275" spans="8:34" ht="15.75" customHeight="1" x14ac:dyDescent="0.25">
      <c r="H275" s="60"/>
      <c r="I275" s="60"/>
      <c r="S275" s="60"/>
      <c r="AC275" s="60"/>
      <c r="AE275" s="60"/>
      <c r="AH275" s="60"/>
    </row>
    <row r="276" spans="8:34" ht="15.75" customHeight="1" x14ac:dyDescent="0.25">
      <c r="H276" s="60"/>
      <c r="I276" s="60"/>
      <c r="S276" s="60"/>
      <c r="AC276" s="60"/>
      <c r="AE276" s="60"/>
      <c r="AH276" s="60"/>
    </row>
    <row r="277" spans="8:34" ht="15.75" customHeight="1" x14ac:dyDescent="0.25">
      <c r="H277" s="60"/>
      <c r="I277" s="60"/>
      <c r="S277" s="60"/>
      <c r="AC277" s="60"/>
      <c r="AE277" s="60"/>
      <c r="AH277" s="60"/>
    </row>
    <row r="278" spans="8:34" ht="15.75" customHeight="1" x14ac:dyDescent="0.25">
      <c r="H278" s="60"/>
      <c r="I278" s="60"/>
      <c r="S278" s="60"/>
      <c r="AC278" s="60"/>
      <c r="AE278" s="60"/>
      <c r="AH278" s="60"/>
    </row>
    <row r="279" spans="8:34" ht="15.75" customHeight="1" x14ac:dyDescent="0.25">
      <c r="H279" s="60"/>
      <c r="I279" s="60"/>
      <c r="S279" s="60"/>
      <c r="AC279" s="60"/>
      <c r="AE279" s="60"/>
      <c r="AH279" s="60"/>
    </row>
    <row r="280" spans="8:34" ht="15.75" customHeight="1" x14ac:dyDescent="0.25">
      <c r="H280" s="60"/>
      <c r="I280" s="60"/>
      <c r="S280" s="60"/>
      <c r="AC280" s="60"/>
      <c r="AE280" s="60"/>
      <c r="AH280" s="60"/>
    </row>
    <row r="281" spans="8:34" ht="15.75" customHeight="1" x14ac:dyDescent="0.25">
      <c r="H281" s="60"/>
      <c r="I281" s="60"/>
      <c r="S281" s="60"/>
      <c r="AC281" s="60"/>
      <c r="AE281" s="60"/>
      <c r="AH281" s="60"/>
    </row>
    <row r="282" spans="8:34" ht="15.75" customHeight="1" x14ac:dyDescent="0.25">
      <c r="H282" s="60"/>
      <c r="I282" s="60"/>
      <c r="S282" s="60"/>
      <c r="AC282" s="60"/>
      <c r="AE282" s="60"/>
      <c r="AH282" s="60"/>
    </row>
    <row r="283" spans="8:34" ht="15.75" customHeight="1" x14ac:dyDescent="0.25">
      <c r="H283" s="60"/>
      <c r="I283" s="60"/>
      <c r="S283" s="60"/>
      <c r="AC283" s="60"/>
      <c r="AE283" s="60"/>
      <c r="AH283" s="60"/>
    </row>
    <row r="284" spans="8:34" ht="15.75" customHeight="1" x14ac:dyDescent="0.25"/>
    <row r="285" spans="8:34" ht="15.75" customHeight="1" x14ac:dyDescent="0.25"/>
    <row r="286" spans="8:34" ht="15.75" customHeight="1" x14ac:dyDescent="0.25"/>
    <row r="287" spans="8:34" ht="15.75" customHeight="1" x14ac:dyDescent="0.25"/>
    <row r="288" spans="8:34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9">
    <mergeCell ref="B2:C2"/>
    <mergeCell ref="B3:C3"/>
    <mergeCell ref="E5:K5"/>
    <mergeCell ref="B8:B11"/>
    <mergeCell ref="F86:I86"/>
    <mergeCell ref="C8:C11"/>
    <mergeCell ref="D8:D11"/>
    <mergeCell ref="E8:E11"/>
    <mergeCell ref="F8:F11"/>
  </mergeCells>
  <pageMargins left="0.7" right="0.7" top="0.75" bottom="0.75" header="0" footer="0"/>
  <pageSetup orientation="landscape" r:id="rId1"/>
  <ignoredErrors>
    <ignoredError sqref="F80 F53 F23" formula="1"/>
    <ignoredError sqref="B13:D21 D22 B30:D74 D76 B23:D28 B80:D83 B77:D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Programa P050501</vt:lpstr>
      <vt:lpstr>Decretos 050501</vt:lpstr>
      <vt:lpstr>050502</vt:lpstr>
      <vt:lpstr>Decretos 050502</vt:lpstr>
      <vt:lpstr>Programa P050503</vt:lpstr>
      <vt:lpstr>Decretos 050503</vt:lpstr>
      <vt:lpstr>050505</vt:lpstr>
      <vt:lpstr>Decretos 050505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</dc:creator>
  <cp:lastModifiedBy>priscilla</cp:lastModifiedBy>
  <dcterms:created xsi:type="dcterms:W3CDTF">2018-05-17T19:19:39Z</dcterms:created>
  <dcterms:modified xsi:type="dcterms:W3CDTF">2023-05-04T20:42:27Z</dcterms:modified>
</cp:coreProperties>
</file>